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2021\MIRS 2021\MARTIN  FONDOS FEDERALES\FISM MIR 2021 VERSIÓN FINAL\"/>
    </mc:Choice>
  </mc:AlternateContent>
  <xr:revisionPtr revIDLastSave="0" documentId="13_ncr:1_{AFFA4C49-3C9B-49FF-9926-56AF55F92DE0}" xr6:coauthVersionLast="45" xr6:coauthVersionMax="45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COMPONENTE 2" sheetId="39" r:id="rId7"/>
    <sheet name="ACT 2.1" sheetId="60" r:id="rId8"/>
    <sheet name="COMPONENTE 3" sheetId="45" r:id="rId9"/>
    <sheet name="ACT 3.1" sheetId="65" r:id="rId10"/>
    <sheet name="COMPONENTE 4" sheetId="48" r:id="rId11"/>
    <sheet name="ACT 4.1" sheetId="71" r:id="rId12"/>
    <sheet name="ACT 4.2" sheetId="151" r:id="rId13"/>
    <sheet name="COMPONENTE 5" sheetId="148" r:id="rId14"/>
    <sheet name="ACT 5.1" sheetId="149" r:id="rId15"/>
    <sheet name="ACT 5.2" sheetId="150" r:id="rId16"/>
    <sheet name="ACT 5.3" sheetId="152" r:id="rId17"/>
    <sheet name="ACT 5.4" sheetId="153" r:id="rId18"/>
    <sheet name="ACT 5.5" sheetId="156" r:id="rId19"/>
  </sheets>
  <definedNames>
    <definedName name="_xlnm.Print_Area" localSheetId="4">'ACT 1.1'!$A$1:$Q$35</definedName>
    <definedName name="_xlnm.Print_Area" localSheetId="5">'ACT 1.2'!$A$1:$Q$35</definedName>
    <definedName name="_xlnm.Print_Area" localSheetId="7">'ACT 2.1'!$A$1:$Q$35</definedName>
    <definedName name="_xlnm.Print_Area" localSheetId="9">'ACT 3.1'!$A$1:$Q$35</definedName>
    <definedName name="_xlnm.Print_Area" localSheetId="11">'ACT 4.1'!$A$1:$Q$35</definedName>
    <definedName name="_xlnm.Print_Area" localSheetId="12">'ACT 4.2'!$A$1:$Q$35</definedName>
    <definedName name="_xlnm.Print_Area" localSheetId="14">'ACT 5.1'!$A$1:$Q$35</definedName>
    <definedName name="_xlnm.Print_Area" localSheetId="15">'ACT 5.2'!$A$1:$Q$35</definedName>
    <definedName name="_xlnm.Print_Area" localSheetId="16">'ACT 5.3'!$A$1:$Q$35</definedName>
    <definedName name="_xlnm.Print_Area" localSheetId="17">'ACT 5.4'!$A$1:$Q$35</definedName>
    <definedName name="_xlnm.Print_Area" localSheetId="18">'ACT 5.5'!$A$1:$Q$35</definedName>
    <definedName name="_xlnm.Print_Area" localSheetId="3">'COMPONENTE 1'!$A$1:$Q$35</definedName>
    <definedName name="_xlnm.Print_Area" localSheetId="6">'COMPONENTE 2'!$A$1:$Q$35</definedName>
    <definedName name="_xlnm.Print_Area" localSheetId="8">'COMPONENTE 3'!$A$1:$Q$35</definedName>
    <definedName name="_xlnm.Print_Area" localSheetId="10">'COMPONENTE 4'!$A$1:$Q$35</definedName>
    <definedName name="_xlnm.Print_Area" localSheetId="13">'COMPONENTE 5'!$A$1:$Q$35</definedName>
    <definedName name="_xlnm.Print_Area" localSheetId="1">FIN!$A$1:$Q$35</definedName>
    <definedName name="_xlnm.Print_Area" localSheetId="0">MIR!$A$1:$L$36</definedName>
    <definedName name="_xlnm.Print_Area" localSheetId="2">PROPOSITO!$A$1:$Q$35</definedName>
    <definedName name="_xlnm.Print_Titles" localSheetId="4">'ACT 1.1'!$1:$1</definedName>
    <definedName name="_xlnm.Print_Titles" localSheetId="5">'ACT 1.2'!$1:$1</definedName>
    <definedName name="_xlnm.Print_Titles" localSheetId="7">'ACT 2.1'!$1:$1</definedName>
    <definedName name="_xlnm.Print_Titles" localSheetId="9">'ACT 3.1'!$1:$1</definedName>
    <definedName name="_xlnm.Print_Titles" localSheetId="11">'ACT 4.1'!$1:$1</definedName>
    <definedName name="_xlnm.Print_Titles" localSheetId="12">'ACT 4.2'!$1:$1</definedName>
    <definedName name="_xlnm.Print_Titles" localSheetId="14">'ACT 5.1'!$1:$1</definedName>
    <definedName name="_xlnm.Print_Titles" localSheetId="15">'ACT 5.2'!$1:$1</definedName>
    <definedName name="_xlnm.Print_Titles" localSheetId="16">'ACT 5.3'!$1:$1</definedName>
    <definedName name="_xlnm.Print_Titles" localSheetId="17">'ACT 5.4'!$1:$1</definedName>
    <definedName name="_xlnm.Print_Titles" localSheetId="18">'ACT 5.5'!$1:$1</definedName>
    <definedName name="_xlnm.Print_Titles" localSheetId="3">'COMPONENTE 1'!$1:$1</definedName>
    <definedName name="_xlnm.Print_Titles" localSheetId="6">'COMPONENTE 2'!$1:$1</definedName>
    <definedName name="_xlnm.Print_Titles" localSheetId="8">'COMPONENTE 3'!$1:$1</definedName>
    <definedName name="_xlnm.Print_Titles" localSheetId="10">'COMPONENTE 4'!$1:$1</definedName>
    <definedName name="_xlnm.Print_Titles" localSheetId="13">'COMPONENTE 5'!$1:$1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3" l="1"/>
  <c r="L25" i="43"/>
  <c r="K25" i="43"/>
  <c r="J25" i="43"/>
  <c r="J25" i="41"/>
  <c r="N24" i="44"/>
  <c r="N24" i="148" l="1"/>
  <c r="N24" i="48"/>
  <c r="N24" i="45"/>
  <c r="M25" i="39"/>
  <c r="K25" i="39"/>
  <c r="L25" i="39"/>
  <c r="J25" i="39"/>
  <c r="N24" i="39" l="1"/>
  <c r="N24" i="40"/>
  <c r="J25" i="44" l="1"/>
  <c r="K25" i="44"/>
  <c r="L25" i="44"/>
  <c r="N23" i="44"/>
  <c r="J25" i="40"/>
  <c r="K25" i="40"/>
  <c r="L25" i="40"/>
  <c r="J25" i="45"/>
  <c r="K25" i="45"/>
  <c r="L25" i="45"/>
  <c r="J25" i="48"/>
  <c r="K25" i="48"/>
  <c r="L25" i="48"/>
  <c r="M25" i="48"/>
  <c r="M25" i="148"/>
  <c r="J25" i="148"/>
  <c r="K25" i="148"/>
  <c r="L25" i="148"/>
  <c r="D17" i="150"/>
  <c r="P16" i="150"/>
  <c r="D17" i="153"/>
  <c r="P16" i="153"/>
  <c r="D17" i="152"/>
  <c r="P16" i="152"/>
  <c r="D12" i="156" l="1"/>
  <c r="L25" i="156"/>
  <c r="N24" i="156"/>
  <c r="N23" i="156"/>
  <c r="D17" i="156"/>
  <c r="P16" i="156"/>
  <c r="F8" i="156"/>
  <c r="P7" i="156"/>
  <c r="K7" i="156"/>
  <c r="J7" i="156"/>
  <c r="B7" i="156"/>
  <c r="A7" i="156"/>
  <c r="D12" i="153"/>
  <c r="D12" i="152"/>
  <c r="D12" i="150"/>
  <c r="L25" i="153"/>
  <c r="N24" i="153"/>
  <c r="N23" i="153"/>
  <c r="F8" i="153"/>
  <c r="P7" i="153"/>
  <c r="K7" i="153"/>
  <c r="J7" i="153"/>
  <c r="B7" i="153"/>
  <c r="A7" i="153"/>
  <c r="N24" i="152"/>
  <c r="N23" i="152"/>
  <c r="F8" i="152"/>
  <c r="P7" i="152"/>
  <c r="K7" i="152"/>
  <c r="J7" i="152"/>
  <c r="B7" i="152"/>
  <c r="A7" i="152"/>
  <c r="K25" i="151"/>
  <c r="N24" i="151"/>
  <c r="N23" i="151"/>
  <c r="D17" i="151"/>
  <c r="P16" i="151"/>
  <c r="D12" i="151"/>
  <c r="F8" i="151"/>
  <c r="P7" i="151"/>
  <c r="K7" i="151"/>
  <c r="J7" i="151"/>
  <c r="B7" i="151"/>
  <c r="A7" i="151"/>
  <c r="N24" i="54" l="1"/>
  <c r="N23" i="54"/>
  <c r="N24" i="41"/>
  <c r="N23" i="41"/>
  <c r="M25" i="40" l="1"/>
  <c r="D17" i="148" l="1"/>
  <c r="D12" i="149"/>
  <c r="P16" i="44" l="1"/>
  <c r="O25" i="43" l="1"/>
  <c r="D17" i="149"/>
  <c r="P16" i="149"/>
  <c r="D12" i="148"/>
  <c r="N24" i="150"/>
  <c r="N23" i="150"/>
  <c r="F8" i="150"/>
  <c r="P7" i="150"/>
  <c r="K7" i="150"/>
  <c r="J7" i="150"/>
  <c r="B7" i="150"/>
  <c r="A7" i="150"/>
  <c r="N24" i="149"/>
  <c r="N23" i="149"/>
  <c r="F8" i="149"/>
  <c r="P7" i="149"/>
  <c r="K7" i="149"/>
  <c r="J7" i="149"/>
  <c r="B7" i="149"/>
  <c r="A7" i="149"/>
  <c r="N23" i="148"/>
  <c r="F8" i="148"/>
  <c r="P7" i="148"/>
  <c r="K7" i="148"/>
  <c r="J7" i="148"/>
  <c r="B7" i="148"/>
  <c r="A7" i="148"/>
  <c r="D17" i="43"/>
  <c r="P16" i="43"/>
  <c r="D17" i="40"/>
  <c r="N23" i="40"/>
  <c r="N25" i="40" s="1"/>
  <c r="N25" i="148" l="1"/>
  <c r="D17" i="60" l="1"/>
  <c r="N23" i="39" l="1"/>
  <c r="N25" i="39" s="1"/>
  <c r="M25" i="44" l="1"/>
  <c r="N25" i="44"/>
  <c r="D17" i="71" l="1"/>
  <c r="P16" i="71"/>
  <c r="D12" i="71"/>
  <c r="M25" i="71"/>
  <c r="L25" i="71"/>
  <c r="K25" i="71"/>
  <c r="J25" i="71"/>
  <c r="N24" i="71"/>
  <c r="N23" i="71"/>
  <c r="F8" i="71"/>
  <c r="P7" i="71"/>
  <c r="K7" i="71"/>
  <c r="J7" i="71"/>
  <c r="B7" i="71"/>
  <c r="A7" i="71"/>
  <c r="D17" i="65"/>
  <c r="P16" i="65"/>
  <c r="D12" i="65"/>
  <c r="M25" i="65"/>
  <c r="L25" i="65"/>
  <c r="K25" i="65"/>
  <c r="J25" i="65"/>
  <c r="N24" i="65"/>
  <c r="N23" i="65"/>
  <c r="F8" i="65"/>
  <c r="P7" i="65"/>
  <c r="K7" i="65"/>
  <c r="J7" i="65"/>
  <c r="B7" i="65"/>
  <c r="A7" i="65"/>
  <c r="P16" i="60"/>
  <c r="D12" i="60"/>
  <c r="M25" i="60"/>
  <c r="L25" i="60"/>
  <c r="K25" i="60"/>
  <c r="J25" i="60"/>
  <c r="N24" i="60"/>
  <c r="N23" i="60"/>
  <c r="F8" i="60"/>
  <c r="P7" i="60"/>
  <c r="K7" i="60"/>
  <c r="J7" i="60"/>
  <c r="B7" i="60"/>
  <c r="A7" i="60"/>
  <c r="D17" i="54"/>
  <c r="P16" i="54"/>
  <c r="D12" i="54"/>
  <c r="M25" i="54"/>
  <c r="L25" i="54"/>
  <c r="K25" i="54"/>
  <c r="J25" i="54"/>
  <c r="F8" i="54"/>
  <c r="P7" i="54"/>
  <c r="K7" i="54"/>
  <c r="J7" i="54"/>
  <c r="B7" i="54"/>
  <c r="A7" i="54"/>
  <c r="M25" i="41"/>
  <c r="L25" i="41"/>
  <c r="K25" i="41"/>
  <c r="P16" i="41"/>
  <c r="D17" i="41"/>
  <c r="D12" i="41"/>
  <c r="N23" i="48" l="1"/>
  <c r="D17" i="48"/>
  <c r="D12" i="48"/>
  <c r="N23" i="45"/>
  <c r="M25" i="45"/>
  <c r="D17" i="45"/>
  <c r="D12" i="45"/>
  <c r="D17" i="39"/>
  <c r="D12" i="39"/>
  <c r="N25" i="45" l="1"/>
  <c r="N25" i="48"/>
  <c r="D12" i="40"/>
  <c r="N24" i="43"/>
  <c r="N23" i="43"/>
  <c r="D12" i="43"/>
  <c r="D17" i="44"/>
  <c r="D12" i="44"/>
  <c r="F8" i="48"/>
  <c r="P7" i="48"/>
  <c r="K7" i="48"/>
  <c r="J7" i="48"/>
  <c r="B7" i="48"/>
  <c r="A7" i="48"/>
  <c r="F8" i="45"/>
  <c r="F8" i="39"/>
  <c r="F8" i="41"/>
  <c r="F8" i="40"/>
  <c r="F8" i="43"/>
  <c r="F8" i="44"/>
  <c r="P7" i="45"/>
  <c r="K7" i="45"/>
  <c r="J7" i="45"/>
  <c r="B7" i="45"/>
  <c r="A7" i="45"/>
  <c r="N25" i="43" l="1"/>
  <c r="P7" i="44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<sst xmlns="http://schemas.openxmlformats.org/spreadsheetml/2006/main" count="1056" uniqueCount="215">
  <si>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</si>
  <si>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</si>
  <si>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</si>
  <si>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</si>
  <si>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</si>
  <si>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</si>
  <si>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</si>
  <si>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</si>
  <si>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</si>
  <si>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</si>
  <si>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</si>
  <si>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</si>
  <si>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</si>
  <si>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</si>
  <si>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</si>
  <si>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</si>
  <si>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</si>
  <si>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</si>
  <si>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</si>
  <si>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</si>
  <si>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</si>
  <si>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</si>
  <si>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</si>
  <si>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</si>
  <si>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</si>
  <si>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</si>
  <si>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</si>
  <si>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</si>
  <si>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</si>
  <si>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</si>
  <si>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</si>
  <si>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</si>
  <si>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</si>
  <si>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</si>
  <si>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</si>
  <si>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</si>
  <si>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</si>
  <si>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COMPONENTE 2</t>
  </si>
  <si>
    <t>COMPONENTE 1</t>
  </si>
  <si>
    <t>Frecuencia de medición</t>
  </si>
  <si>
    <t>Actividad 1.1</t>
  </si>
  <si>
    <t>Actividad 1.2</t>
  </si>
  <si>
    <t>Actividad 2.1</t>
  </si>
  <si>
    <t>Actividad 3.1</t>
  </si>
  <si>
    <t>Actividad 4.1</t>
  </si>
  <si>
    <t>Actividad 4.2</t>
  </si>
  <si>
    <t>COMPONENTE 3</t>
  </si>
  <si>
    <t>COMPONENTE 4</t>
  </si>
  <si>
    <t>Eficacia</t>
  </si>
  <si>
    <t>Porcentaje</t>
  </si>
  <si>
    <t>NA</t>
  </si>
  <si>
    <t>Ascendente</t>
  </si>
  <si>
    <t>Estrategico</t>
  </si>
  <si>
    <t>No acumulable</t>
  </si>
  <si>
    <t>Metas</t>
  </si>
  <si>
    <t>Acumulable</t>
  </si>
  <si>
    <t>Trimestral</t>
  </si>
  <si>
    <t>Gestión</t>
  </si>
  <si>
    <t xml:space="preserve">Porcentaje   </t>
  </si>
  <si>
    <t xml:space="preserve">Porcentaje  </t>
  </si>
  <si>
    <t>Actividad 5.1</t>
  </si>
  <si>
    <t>Actividad 5.2</t>
  </si>
  <si>
    <t>Propósito = Programa P.</t>
  </si>
  <si>
    <t>Componente 1 = Subprograma</t>
  </si>
  <si>
    <t>Componente 2 = Subprograma</t>
  </si>
  <si>
    <t>Componente 3 = Subprograma</t>
  </si>
  <si>
    <t>Componente 5 = Subprograma</t>
  </si>
  <si>
    <t>Componente 4 = Subprograma</t>
  </si>
  <si>
    <t>COMPONENTE 5</t>
  </si>
  <si>
    <t>N/A</t>
  </si>
  <si>
    <t>FONDO DE APORTACIONES PARA LA INFRAESTRUCTURA SOCIAL MUNICIPAL Y LAS DEMARCACIONES TERRITORIALES DEL DISTRITO FEDERAL</t>
  </si>
  <si>
    <t>Objetivo estratégico del fondo federal</t>
  </si>
  <si>
    <t>Mejorar las condiciones de vida de la población en pobreza extrema, localidades con alto o muy alto nivel de rezago social y zonas de atención prioritaria del municipio mediante el financiamiento de obras, acciones sociales básicas e inversiones.</t>
  </si>
  <si>
    <t>2</t>
  </si>
  <si>
    <t>Desarrollo urbano y crecimiento sustentable en infraestructura</t>
  </si>
  <si>
    <t>08</t>
  </si>
  <si>
    <t>Dirección General de Infraestructura Urbana y Ecología</t>
  </si>
  <si>
    <t>Plazas públicas construidas.</t>
  </si>
  <si>
    <t>Actividad 5.3</t>
  </si>
  <si>
    <t>Actividad 5.4</t>
  </si>
  <si>
    <t>Actividad 5.5</t>
  </si>
  <si>
    <t>Espacios físicos acondicionados.</t>
  </si>
  <si>
    <t>Se reciben recursos federales para la mejora de las condiciones de vida de la población que vive en zonas marginadas del municipio.</t>
  </si>
  <si>
    <t>Se reciben recursos federales para electrificar zonas rurales y colonias pobres con deficiencias.</t>
  </si>
  <si>
    <t>Se reciben recursos federales para obras de urbanización dentro de colonias pobres.</t>
  </si>
  <si>
    <t>Se reciben recursos federales para inversión en mejoramiento de vivienda e infraestructura social.</t>
  </si>
  <si>
    <t>Se reciben recursos federales para inversión en mejora de la gestión municipal y gastos indirectos.</t>
  </si>
  <si>
    <t>Porcentaje de cumplimiento de adquisición de software y hardware.</t>
  </si>
  <si>
    <t>(Vialidades pavimentadas con concreto hidráulico/Vialidades programadas a pavimentar con concreto hidráulico)*100</t>
  </si>
  <si>
    <t>Vialidades pavimentadas con concreto hidráulico.</t>
  </si>
  <si>
    <t>Vialidades programadas a pavimentar con concreto hidráulico.</t>
  </si>
  <si>
    <t xml:space="preserve">Porcentaje </t>
  </si>
  <si>
    <t>(Plazas públicas construidas/Plazas públicas programadas a construir)*100</t>
  </si>
  <si>
    <t>Plazas públicas programadas a construir,</t>
  </si>
  <si>
    <t>(Espacios físicos acondicionados/Espacios físicos programados a acondicionar)*100</t>
  </si>
  <si>
    <t>Espacios físicos programados a acondicionar.</t>
  </si>
  <si>
    <t>Cursos de capacitación y actualización de personal realizados.</t>
  </si>
  <si>
    <t>Cursos de capacitación y actualización de personal programados a realizar.</t>
  </si>
  <si>
    <t>Porcentaje de cumplimiento de adquisición de equipo fotográfico GPS.</t>
  </si>
  <si>
    <t>(Equipo fotográfico GPS adquirido/Equipo fotográfico GPS programado a adquirir)*100</t>
  </si>
  <si>
    <t>Equipo fotográfico GPS.</t>
  </si>
  <si>
    <t>Equipo fotográfico GPS programado a adquirir.</t>
  </si>
  <si>
    <t>(Proyectos evaluados y con diagnóstico, obras verificadas y con seguimiento ejecutadas/Proyectos evaluados y con diagnóstico, obras verificasas y con seguimiento programadas a ejecutar)*100</t>
  </si>
  <si>
    <t>Proyectos evaluados y con diagnóstico, obras verificadas y con seguimiento ejecutadas.</t>
  </si>
  <si>
    <t>Proyectos evaluados y con diagnóstico, obras verificasas y con seguimiento programadas a ejecutar.</t>
  </si>
  <si>
    <t>Obras</t>
  </si>
  <si>
    <t>Plaza</t>
  </si>
  <si>
    <t>Cuarto</t>
  </si>
  <si>
    <t>Equipo</t>
  </si>
  <si>
    <t>Porcentaje de población beneficiada con cobertura de agua potable, alcantarillado, drenaje y/o letrinas.</t>
  </si>
  <si>
    <t>Porcentaje de población beneficiada con cobertura de vialidades pavimentadas con concreto hidráulico.</t>
  </si>
  <si>
    <t>Porcentaje de población beneficiada con inversión en mejoramiento de vivienda e infraestructura social</t>
  </si>
  <si>
    <t>Porcentaje de población beneficiada con cobertura de electrificación en zonas rurales y colonias pobres.</t>
  </si>
  <si>
    <t>Porcentaje de población beneficiada con inversión en mejora de la gestión municipal y gastos indirectos.</t>
  </si>
  <si>
    <t>Mide el porcentaje de población beneficiada con cobertura de agua potable, alcantarillado, drenaje y/o letrinas en zonas marginadas del municipio.</t>
  </si>
  <si>
    <t>Personas</t>
  </si>
  <si>
    <t>Mide el porcentaje de población beneficiada con cobertura de vialidades pavimentadas con concreto hidráulico.</t>
  </si>
  <si>
    <t>Mide el porcentaje de población beneficiada con cobertura de electrificación en zonas rurales y colonias pobres.</t>
  </si>
  <si>
    <t>Mide el porcentaje de población beneficiada con inversión en mejoramiento de vivienda e infraestructura social.</t>
  </si>
  <si>
    <t>Mide el porcentaje de población beneficiada con inversión en mejora de la gestión municipal y gastos indirectos.</t>
  </si>
  <si>
    <t>La zona cuenta con las características necesarias para pavimentar con concreto hidráulico.</t>
  </si>
  <si>
    <t>Se cuenta con la disponibilidad de área para la construcción de estos cuartos.</t>
  </si>
  <si>
    <t>Se cuenta con la disponibilidad de área para la construcción de las plazas.</t>
  </si>
  <si>
    <t>Agua potable, alcantarillado, drenaje y/o letrinas suministradas.</t>
  </si>
  <si>
    <t>Colonias pobres urbanizadas.</t>
  </si>
  <si>
    <t>Pavimentación de vialidades con concreto hidraúlico.</t>
  </si>
  <si>
    <t xml:space="preserve">Zonas rurales y colonias pobres electrificadas. </t>
  </si>
  <si>
    <t>Ampliación de red eléctrica.</t>
  </si>
  <si>
    <t>Vivienda e infraestructura social mejorada.</t>
  </si>
  <si>
    <t>Construcción de cuartos dormitorios y cuartos para baños con instalaciones hidrosanitarias.</t>
  </si>
  <si>
    <t>Construcción de plazas públicas.</t>
  </si>
  <si>
    <t>Mejora invertida en gestión municipal y gastos indirectos.</t>
  </si>
  <si>
    <t>Acondicionamiento de espacios físicos.</t>
  </si>
  <si>
    <t>Adquisición de equipo fotográfico GPS.</t>
  </si>
  <si>
    <t>Porcentaje de cumplimiento de pavimentación de vialidades con concreto hidraúlico.</t>
  </si>
  <si>
    <t>Porcentaje de cumplimiento de ampliación de red eléctrica.</t>
  </si>
  <si>
    <t>Porcentaje de cumplimiento de construcción de cuartos dormitorios y cuartos para baños con instalaciones hidrosanitarias.</t>
  </si>
  <si>
    <t>Porcentaje de cumplimiento de construcción de plazas públicas.</t>
  </si>
  <si>
    <t>Porcentaje de cumplimiento de acondicionamiento de espacios físicos.</t>
  </si>
  <si>
    <t>Porcentaje de cumplimiento de evaluación, diagnóstico y seguimiento a proyectos y obras verificadas.</t>
  </si>
  <si>
    <t>Proyecto</t>
  </si>
  <si>
    <t>Mide que la evaluación, diagnóstico y seguimiento a proyectos y obras verificadas se haya realizado conforme a lo programado</t>
  </si>
  <si>
    <t>Mide que la adquisición de equipo fotográfico GPS se haya realizado conforme a lo programado</t>
  </si>
  <si>
    <t>Mide que los cursos de capacitación y actualización del personal se haya realizado conforme a lo programado.</t>
  </si>
  <si>
    <t>Porcentaje de cumplimiento de realización de cursos de capacitación y actualización de personal.</t>
  </si>
  <si>
    <t>Realización de cursos de capacitación y actualización de personal.</t>
  </si>
  <si>
    <t>(Cursos de capacitación y actualización del personal realizados/Cursos de capacitación y actualización del personal programados a realizar)*100</t>
  </si>
  <si>
    <t>Curso</t>
  </si>
  <si>
    <t>Mide que la adquisición de software y hardware se haya realizado conforme a lo programado</t>
  </si>
  <si>
    <t>Adquisición de software y hardware.</t>
  </si>
  <si>
    <t>(Adquisición de hardware y software realizada/Adquisición de hardware y sofware programada a realizar)*100</t>
  </si>
  <si>
    <t>Compra</t>
  </si>
  <si>
    <t>Adquisición de hardware y software realizada</t>
  </si>
  <si>
    <t>Adquisición de hardware y sofware programada a realizar</t>
  </si>
  <si>
    <t>Mide que el acondicionamiento de espacios físicos se haya realizado conforme a lo programado.</t>
  </si>
  <si>
    <t>(Población beneficiada con inversión en mejora de la gestión municipal y gastos indirectos/Población total del municipio)*100</t>
  </si>
  <si>
    <t>Población beneficiada con inversión en mejora de la gestión municipal y gastos indirectos</t>
  </si>
  <si>
    <t>Población total del municipio</t>
  </si>
  <si>
    <t>Mide que la construcción de plazas públicas se haya realizado conforme a lo programado.</t>
  </si>
  <si>
    <t>Mide que la construcción de cuartos dormitorios y cuartos para baños con instalaciones hidrosanitarias se haya realizado conforme a lo programado</t>
  </si>
  <si>
    <t>(Cuartos dormitorios y cuartos para baños con instalaciones hidrosanitarias construidos/Cuartos dormitorios y cuartos para baños con instalaciones hidrosanitarias programados a construir)*100</t>
  </si>
  <si>
    <t>Cuartos dormitorios y cuartos para baños con instalaciones hidrosanitarias construidos</t>
  </si>
  <si>
    <t>uartos dormitorios y cuartos para baños con instalaciones hidrosanitarias programados a construir</t>
  </si>
  <si>
    <t>Mide que la ampliación de red eléctrica se haya realizado conforme a lo programado.</t>
  </si>
  <si>
    <t>(Metros lineales con cobertura de red eléctrica/Metros lineales programados a cubrir con red eléctrica)*100</t>
  </si>
  <si>
    <t>Metros lineales con cobertura de red eléctrica</t>
  </si>
  <si>
    <t>Metros lineales programados a cubrir con red eléctrica</t>
  </si>
  <si>
    <t>(Población beneficiada con cobertura de electrificación en zonas rurales y colonias pobres/Población total del municipio)*100</t>
  </si>
  <si>
    <t>Población beneficiada con cobertura de electrificación en zonas rurales y colonias pobres</t>
  </si>
  <si>
    <t>Mide que la pavimentación de vialidades con concreto hidráulico se haya realizado conforme a lo programado.</t>
  </si>
  <si>
    <t>(Población beneficiada con cobertura de vialidades con concreto hidráulico/Población total del municipio)*100</t>
  </si>
  <si>
    <t>Población beneficiada con cobertura de vialidades con concreto hidráulico</t>
  </si>
  <si>
    <t>Porcentaje de cumplimiento de construcción y/o ampliación de red hidraúlica.</t>
  </si>
  <si>
    <t>Porcentaje de cumplimiento de construcción y/o ampliación de red sanitaria.</t>
  </si>
  <si>
    <t>Construcción y/o ampliación de red hidraúlica.</t>
  </si>
  <si>
    <t>Construcción y/o ampliación de red sanitaria.</t>
  </si>
  <si>
    <t>Mide que la construcción y/o ampliación de red sanitaria se haya realizado conforme a lo programado.</t>
  </si>
  <si>
    <t>(Red sanitaria construida o ampliada/Red sanitaria programada a construir o ampliar)*100</t>
  </si>
  <si>
    <t>Metros lineales</t>
  </si>
  <si>
    <t>Metros cuadrados</t>
  </si>
  <si>
    <t>Red sanitaria construida o ampliada.</t>
  </si>
  <si>
    <t>Red sanitaria programada a construir o ampliar.</t>
  </si>
  <si>
    <t>Mide que la construcción y/o ampliación de red hidráulica se haya realizado conforme a lo programado</t>
  </si>
  <si>
    <t>(Red hidráulica construida o ampliada/Red hidráulica programada a construir o ampliar)*100</t>
  </si>
  <si>
    <t>Red hidráulica construida o ampliada.</t>
  </si>
  <si>
    <t>Red hidráulica programada a construir o ampliar</t>
  </si>
  <si>
    <t>(Población beneficiada con cobertura de agua potable, alcantarillado, drenaje o letrinas/Población total del municipio)*100</t>
  </si>
  <si>
    <t>Población beneficiada con cobertura de agua potable, alcantarillado, drenaje o letrinas</t>
  </si>
  <si>
    <t>(Obras públicas de infraestructura social en área urbana y rural realizadas/Obras públicas de infraestructura social en área urbana y rural programadas a realizar)*100</t>
  </si>
  <si>
    <t>Obras públicas de infraestructura social en área urbana y rural realizadas</t>
  </si>
  <si>
    <t>Obras públicas de infraestructura social en área urbana y rural programadas a realizar</t>
  </si>
  <si>
    <t>Evaluación, diagnóstico y seguimiento a proyectos y obras verificadas.</t>
  </si>
  <si>
    <t>Contribuir a disminuir la población en situación de pobreza mediante el combate al rezago en infraestructura social básica.</t>
  </si>
  <si>
    <t>Combatir el rezago en infraestructura social básica de la población en pobreza extrema, localidades con alto o muy alto nivel de rezago social y en las zonas de atención prioritaria.</t>
  </si>
  <si>
    <t>(Población beneficiada con inversión en mejoramiento de vivienda e infraestructura social/Población total del municipio)*100</t>
  </si>
  <si>
    <t>Población beneficiada con inversión en mejoramiento de vivienda e infraestructura social</t>
  </si>
  <si>
    <t>Dato tomado del PMD 2019-2021</t>
  </si>
  <si>
    <t>No Acumulable</t>
  </si>
  <si>
    <t>Porcentaje de población beneficiada con obras de infraestructura social municipal.</t>
  </si>
  <si>
    <t>Informe de avance físico financiero Anexo 12</t>
  </si>
  <si>
    <t>Porentaje de ejecución de obras públicas de infraestructura social en área urbana y rural.</t>
  </si>
  <si>
    <t>Integración de expedientes unitarios de obra, avance fisico financiero.</t>
  </si>
  <si>
    <t>Las condiciones topográficas de la zona permiten el suministro de los servicios mencionados.</t>
  </si>
  <si>
    <t>Presupuestos de obra, estimaciones y finiquitos, que van integrados en los expedientes unitarios de obra</t>
  </si>
  <si>
    <t>Las condiciones topográficas de la zona permiten la construcción y ampliación de la red.</t>
  </si>
  <si>
    <t>Se firma convenio PRODIM con Secretaría del Bienestar</t>
  </si>
  <si>
    <t>Contrato de Adquisición, facturas</t>
  </si>
  <si>
    <t>Contrato de Servicios, facturas</t>
  </si>
  <si>
    <t>Mide el porcentaje de población beneficiada con obras de infraestructura social municipal</t>
  </si>
  <si>
    <t>(Población beneficiada con obras de infraestructura social municipal/Población total del municipio)*100</t>
  </si>
  <si>
    <t>Población beneficiada con obras de infraestructura social municipal</t>
  </si>
  <si>
    <t>Mide que las obras de infraestructura social en área urbana y rural se hayan realizado conforme a lo programado</t>
  </si>
  <si>
    <t>MATRIZ DE INDICADORES PARA RESULTADOS - EJERCICIO 2021</t>
  </si>
  <si>
    <t>Nombre del programa</t>
  </si>
  <si>
    <t>FICHA TÉCNICA DE INDICADOR -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</si>
</sst>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_ ;\-0\ "/>
    <numFmt numFmtId="167" formatCode="#,##0_ ;\-#,##0\ "/>
    <numFmt numFmtId="168" formatCode="#,##0_ ;[Red]\-#,##0\ "/>
    <numFmt numFmtId="169" formatCode="#,##0.00_ ;[Red]\-#,##0.00\ "/>
  </numFmts>
  <fonts count="15">
    <font>
      <sz val="10"/>
      <name val="Soberana Sans"/>
    </font>
    <font>
      <sz val="10"/>
      <name val="Soberana Sans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6" fillId="0" borderId="3" xfId="1" applyNumberFormat="1" applyFont="1" applyFill="1" applyBorder="1" applyAlignment="1">
      <alignment vertical="center"/>
    </xf>
    <xf numFmtId="0" fontId="3" fillId="9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4" fillId="9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164" fontId="4" fillId="8" borderId="3" xfId="0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66" fontId="6" fillId="0" borderId="3" xfId="2" applyNumberFormat="1" applyFont="1" applyFill="1" applyBorder="1" applyAlignment="1">
      <alignment vertical="center"/>
    </xf>
    <xf numFmtId="167" fontId="6" fillId="0" borderId="3" xfId="2" applyNumberFormat="1" applyFont="1" applyFill="1" applyBorder="1" applyAlignment="1">
      <alignment vertical="center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1" fontId="6" fillId="0" borderId="3" xfId="2" applyNumberFormat="1" applyFont="1" applyFill="1" applyBorder="1" applyAlignment="1">
      <alignment vertical="center"/>
    </xf>
    <xf numFmtId="168" fontId="6" fillId="0" borderId="3" xfId="2" applyNumberFormat="1" applyFont="1" applyFill="1" applyBorder="1" applyAlignment="1">
      <alignment vertical="center"/>
    </xf>
    <xf numFmtId="169" fontId="6" fillId="0" borderId="3" xfId="0" applyNumberFormat="1" applyFont="1" applyFill="1" applyBorder="1" applyAlignment="1">
      <alignment vertical="center"/>
    </xf>
    <xf numFmtId="169" fontId="6" fillId="2" borderId="3" xfId="0" applyNumberFormat="1" applyFont="1" applyFill="1" applyBorder="1" applyAlignment="1">
      <alignment vertical="center"/>
    </xf>
    <xf numFmtId="0" fontId="3" fillId="9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168" fontId="6" fillId="0" borderId="3" xfId="0" applyNumberFormat="1" applyFont="1" applyFill="1" applyBorder="1" applyAlignment="1">
      <alignment vertical="center"/>
    </xf>
    <xf numFmtId="169" fontId="6" fillId="0" borderId="3" xfId="1" applyNumberFormat="1" applyFont="1" applyFill="1" applyBorder="1" applyAlignment="1">
      <alignment vertical="center"/>
    </xf>
    <xf numFmtId="4" fontId="13" fillId="6" borderId="3" xfId="0" applyNumberFormat="1" applyFont="1" applyFill="1" applyBorder="1" applyAlignment="1">
      <alignment horizontal="center" vertical="center" wrapText="1"/>
    </xf>
    <xf numFmtId="164" fontId="13" fillId="6" borderId="3" xfId="0" applyNumberFormat="1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 hidden="1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8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left" vertical="center" wrapText="1"/>
      <protection locked="0" hidden="1"/>
    </xf>
    <xf numFmtId="0" fontId="6" fillId="0" borderId="3" xfId="0" applyFont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8" fontId="6" fillId="0" borderId="4" xfId="0" applyNumberFormat="1" applyFont="1" applyFill="1" applyBorder="1" applyAlignment="1">
      <alignment horizontal="center" vertical="center"/>
    </xf>
    <xf numFmtId="168" fontId="6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 applyProtection="1">
      <alignment horizontal="left" vertical="center" wrapText="1"/>
      <protection locked="0" hidden="1"/>
    </xf>
    <xf numFmtId="0" fontId="6" fillId="2" borderId="3" xfId="0" applyFont="1" applyFill="1" applyBorder="1" applyAlignment="1" applyProtection="1">
      <alignment horizontal="left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169" fontId="6" fillId="0" borderId="4" xfId="0" applyNumberFormat="1" applyFont="1" applyFill="1" applyBorder="1" applyAlignment="1">
      <alignment horizontal="center" vertical="center"/>
    </xf>
    <xf numFmtId="169" fontId="6" fillId="0" borderId="6" xfId="0" applyNumberFormat="1" applyFont="1" applyFill="1" applyBorder="1" applyAlignment="1">
      <alignment horizontal="center" vertical="center"/>
    </xf>
    <xf numFmtId="169" fontId="6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tabSelected="1" zoomScale="60" zoomScaleNormal="60" workbookViewId="0">
      <selection activeCell="B7" sqref="B7:B9"/>
    </sheetView>
  </sheetViews>
  <sheetFormatPr baseColWidth="10" defaultColWidth="11.453125" defaultRowHeight="13"/>
  <cols>
    <col min="1" max="1" width="21.54296875" style="2" customWidth="1"/>
    <col min="2" max="2" width="70.7265625" style="2" customWidth="1"/>
    <col min="3" max="3" width="6.81640625" style="2" customWidth="1"/>
    <col min="4" max="4" width="8.1796875" style="2" customWidth="1"/>
    <col min="5" max="5" width="11.26953125" style="2" customWidth="1"/>
    <col min="6" max="6" width="10.54296875" style="2" customWidth="1"/>
    <col min="7" max="7" width="7" style="2" customWidth="1"/>
    <col min="8" max="8" width="8.1796875" style="2" customWidth="1"/>
    <col min="9" max="9" width="11.81640625" style="2" customWidth="1"/>
    <col min="10" max="10" width="11" style="2" customWidth="1"/>
    <col min="11" max="11" width="54.1796875" style="2" customWidth="1"/>
    <col min="12" max="12" width="60.54296875" style="2" customWidth="1"/>
    <col min="13" max="16384" width="11.453125" style="2"/>
  </cols>
  <sheetData>
    <row r="1" spans="1:12" ht="60" customHeight="1">
      <c r="A1" s="96" t="s">
        <v>212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s="4" customFormat="1" ht="38.25" customHeight="1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s="4" customFormat="1" ht="34.5" customHeight="1">
      <c r="A3" s="102" t="s">
        <v>1</v>
      </c>
      <c r="B3" s="104" t="s">
        <v>213</v>
      </c>
      <c r="C3" s="105"/>
      <c r="D3" s="106"/>
      <c r="E3" s="110" t="s">
        <v>10</v>
      </c>
      <c r="F3" s="111"/>
      <c r="G3" s="111"/>
      <c r="H3" s="111"/>
      <c r="I3" s="112"/>
      <c r="J3" s="110" t="s">
        <v>9</v>
      </c>
      <c r="K3" s="111"/>
      <c r="L3" s="112"/>
    </row>
    <row r="4" spans="1:12" s="4" customFormat="1" ht="32.25" customHeight="1">
      <c r="A4" s="103"/>
      <c r="B4" s="107"/>
      <c r="C4" s="108"/>
      <c r="D4" s="109"/>
      <c r="E4" s="22" t="s">
        <v>3</v>
      </c>
      <c r="F4" s="110" t="s">
        <v>2</v>
      </c>
      <c r="G4" s="111"/>
      <c r="H4" s="111"/>
      <c r="I4" s="112"/>
      <c r="J4" s="22" t="s">
        <v>1</v>
      </c>
      <c r="K4" s="110" t="s">
        <v>2</v>
      </c>
      <c r="L4" s="112"/>
    </row>
    <row r="5" spans="1:12" s="47" customFormat="1" ht="65.25" customHeight="1">
      <c r="A5" s="72" t="s">
        <v>69</v>
      </c>
      <c r="B5" s="117" t="s">
        <v>70</v>
      </c>
      <c r="C5" s="118"/>
      <c r="D5" s="119"/>
      <c r="E5" s="44" t="s">
        <v>73</v>
      </c>
      <c r="F5" s="120" t="s">
        <v>74</v>
      </c>
      <c r="G5" s="120"/>
      <c r="H5" s="120"/>
      <c r="I5" s="120"/>
      <c r="J5" s="71" t="s">
        <v>75</v>
      </c>
      <c r="K5" s="120" t="s">
        <v>76</v>
      </c>
      <c r="L5" s="120"/>
    </row>
    <row r="6" spans="1:12" s="4" customFormat="1" ht="50.25" customHeight="1">
      <c r="A6" s="123" t="s">
        <v>71</v>
      </c>
      <c r="B6" s="123"/>
      <c r="C6" s="121" t="s">
        <v>72</v>
      </c>
      <c r="D6" s="121"/>
      <c r="E6" s="121"/>
      <c r="F6" s="121"/>
      <c r="G6" s="121"/>
      <c r="H6" s="121"/>
      <c r="I6" s="121"/>
      <c r="J6" s="121"/>
      <c r="K6" s="121"/>
      <c r="L6" s="122"/>
    </row>
    <row r="7" spans="1:12" s="4" customFormat="1" ht="16.5" customHeight="1">
      <c r="A7" s="102" t="s">
        <v>4</v>
      </c>
      <c r="B7" s="102" t="s">
        <v>5</v>
      </c>
      <c r="C7" s="104" t="s">
        <v>6</v>
      </c>
      <c r="D7" s="105"/>
      <c r="E7" s="105"/>
      <c r="F7" s="105"/>
      <c r="G7" s="105"/>
      <c r="H7" s="105"/>
      <c r="I7" s="105"/>
      <c r="J7" s="106"/>
      <c r="K7" s="102" t="s">
        <v>35</v>
      </c>
      <c r="L7" s="102" t="s">
        <v>36</v>
      </c>
    </row>
    <row r="8" spans="1:12" s="4" customFormat="1" ht="19.5" customHeight="1">
      <c r="A8" s="113"/>
      <c r="B8" s="113"/>
      <c r="C8" s="114"/>
      <c r="D8" s="115"/>
      <c r="E8" s="115"/>
      <c r="F8" s="115"/>
      <c r="G8" s="115"/>
      <c r="H8" s="115"/>
      <c r="I8" s="115"/>
      <c r="J8" s="116"/>
      <c r="K8" s="113"/>
      <c r="L8" s="113"/>
    </row>
    <row r="9" spans="1:12" s="4" customFormat="1" ht="26.25" customHeight="1">
      <c r="A9" s="103"/>
      <c r="B9" s="103"/>
      <c r="C9" s="107"/>
      <c r="D9" s="108"/>
      <c r="E9" s="108"/>
      <c r="F9" s="108"/>
      <c r="G9" s="108"/>
      <c r="H9" s="108"/>
      <c r="I9" s="108"/>
      <c r="J9" s="109"/>
      <c r="K9" s="103"/>
      <c r="L9" s="103"/>
    </row>
    <row r="10" spans="1:12" s="54" customFormat="1" ht="96.75" customHeight="1">
      <c r="A10" s="62" t="s">
        <v>8</v>
      </c>
      <c r="B10" s="61" t="s">
        <v>192</v>
      </c>
      <c r="C10" s="125" t="s">
        <v>198</v>
      </c>
      <c r="D10" s="126"/>
      <c r="E10" s="126"/>
      <c r="F10" s="126"/>
      <c r="G10" s="126"/>
      <c r="H10" s="126"/>
      <c r="I10" s="126"/>
      <c r="J10" s="127"/>
      <c r="K10" s="86" t="s">
        <v>199</v>
      </c>
      <c r="L10" s="87" t="s">
        <v>82</v>
      </c>
    </row>
    <row r="11" spans="1:12" s="54" customFormat="1" ht="113.25" customHeight="1">
      <c r="A11" s="63" t="s">
        <v>62</v>
      </c>
      <c r="B11" s="83" t="s">
        <v>193</v>
      </c>
      <c r="C11" s="128" t="s">
        <v>200</v>
      </c>
      <c r="D11" s="129"/>
      <c r="E11" s="129"/>
      <c r="F11" s="129"/>
      <c r="G11" s="129"/>
      <c r="H11" s="129"/>
      <c r="I11" s="129"/>
      <c r="J11" s="130"/>
      <c r="K11" s="83" t="s">
        <v>201</v>
      </c>
      <c r="L11" s="83" t="s">
        <v>82</v>
      </c>
    </row>
    <row r="12" spans="1:12" s="54" customFormat="1" ht="74.5" customHeight="1">
      <c r="A12" s="45" t="s">
        <v>63</v>
      </c>
      <c r="B12" s="46" t="s">
        <v>123</v>
      </c>
      <c r="C12" s="124" t="s">
        <v>109</v>
      </c>
      <c r="D12" s="124"/>
      <c r="E12" s="124"/>
      <c r="F12" s="124"/>
      <c r="G12" s="124"/>
      <c r="H12" s="124"/>
      <c r="I12" s="124"/>
      <c r="J12" s="124"/>
      <c r="K12" s="82" t="s">
        <v>199</v>
      </c>
      <c r="L12" s="60" t="s">
        <v>202</v>
      </c>
    </row>
    <row r="13" spans="1:12" s="4" customFormat="1" ht="71.25" customHeight="1">
      <c r="A13" s="50" t="s">
        <v>40</v>
      </c>
      <c r="B13" s="48" t="s">
        <v>174</v>
      </c>
      <c r="C13" s="88" t="s">
        <v>172</v>
      </c>
      <c r="D13" s="89"/>
      <c r="E13" s="89"/>
      <c r="F13" s="89"/>
      <c r="G13" s="89"/>
      <c r="H13" s="89"/>
      <c r="I13" s="89"/>
      <c r="J13" s="90"/>
      <c r="K13" s="81" t="s">
        <v>203</v>
      </c>
      <c r="L13" s="55" t="s">
        <v>204</v>
      </c>
    </row>
    <row r="14" spans="1:12" s="4" customFormat="1" ht="69" customHeight="1">
      <c r="A14" s="50" t="s">
        <v>41</v>
      </c>
      <c r="B14" s="48" t="s">
        <v>175</v>
      </c>
      <c r="C14" s="88" t="s">
        <v>173</v>
      </c>
      <c r="D14" s="89"/>
      <c r="E14" s="89"/>
      <c r="F14" s="89"/>
      <c r="G14" s="89"/>
      <c r="H14" s="89"/>
      <c r="I14" s="89"/>
      <c r="J14" s="90"/>
      <c r="K14" s="81" t="s">
        <v>203</v>
      </c>
      <c r="L14" s="55" t="s">
        <v>204</v>
      </c>
    </row>
    <row r="15" spans="1:12" s="4" customFormat="1" ht="70.5" customHeight="1">
      <c r="A15" s="45" t="s">
        <v>64</v>
      </c>
      <c r="B15" s="49" t="s">
        <v>124</v>
      </c>
      <c r="C15" s="124" t="s">
        <v>110</v>
      </c>
      <c r="D15" s="124"/>
      <c r="E15" s="124"/>
      <c r="F15" s="124"/>
      <c r="G15" s="124"/>
      <c r="H15" s="124"/>
      <c r="I15" s="124"/>
      <c r="J15" s="124"/>
      <c r="K15" s="82" t="s">
        <v>199</v>
      </c>
      <c r="L15" s="60" t="s">
        <v>84</v>
      </c>
    </row>
    <row r="16" spans="1:12" s="4" customFormat="1" ht="57" customHeight="1">
      <c r="A16" s="50" t="s">
        <v>42</v>
      </c>
      <c r="B16" s="53" t="s">
        <v>125</v>
      </c>
      <c r="C16" s="92" t="s">
        <v>134</v>
      </c>
      <c r="D16" s="92"/>
      <c r="E16" s="92"/>
      <c r="F16" s="92"/>
      <c r="G16" s="92"/>
      <c r="H16" s="92"/>
      <c r="I16" s="92"/>
      <c r="J16" s="92"/>
      <c r="K16" s="81" t="s">
        <v>203</v>
      </c>
      <c r="L16" s="55" t="s">
        <v>120</v>
      </c>
    </row>
    <row r="17" spans="1:12" s="4" customFormat="1" ht="59.15" customHeight="1">
      <c r="A17" s="45" t="s">
        <v>65</v>
      </c>
      <c r="B17" s="49" t="s">
        <v>126</v>
      </c>
      <c r="C17" s="93" t="s">
        <v>112</v>
      </c>
      <c r="D17" s="94"/>
      <c r="E17" s="94"/>
      <c r="F17" s="94"/>
      <c r="G17" s="94"/>
      <c r="H17" s="94"/>
      <c r="I17" s="94"/>
      <c r="J17" s="95"/>
      <c r="K17" s="82" t="s">
        <v>199</v>
      </c>
      <c r="L17" s="60" t="s">
        <v>83</v>
      </c>
    </row>
    <row r="18" spans="1:12" s="4" customFormat="1" ht="71.25" customHeight="1">
      <c r="A18" s="50" t="s">
        <v>43</v>
      </c>
      <c r="B18" s="53" t="s">
        <v>127</v>
      </c>
      <c r="C18" s="88" t="s">
        <v>135</v>
      </c>
      <c r="D18" s="89"/>
      <c r="E18" s="89"/>
      <c r="F18" s="89"/>
      <c r="G18" s="89"/>
      <c r="H18" s="89"/>
      <c r="I18" s="89"/>
      <c r="J18" s="90"/>
      <c r="K18" s="81" t="s">
        <v>203</v>
      </c>
      <c r="L18" s="55" t="s">
        <v>83</v>
      </c>
    </row>
    <row r="19" spans="1:12" s="4" customFormat="1" ht="66.75" customHeight="1">
      <c r="A19" s="45" t="s">
        <v>67</v>
      </c>
      <c r="B19" s="46" t="s">
        <v>128</v>
      </c>
      <c r="C19" s="93" t="s">
        <v>111</v>
      </c>
      <c r="D19" s="94"/>
      <c r="E19" s="94"/>
      <c r="F19" s="94"/>
      <c r="G19" s="94"/>
      <c r="H19" s="94"/>
      <c r="I19" s="94"/>
      <c r="J19" s="95"/>
      <c r="K19" s="59" t="s">
        <v>199</v>
      </c>
      <c r="L19" s="60" t="s">
        <v>85</v>
      </c>
    </row>
    <row r="20" spans="1:12" s="4" customFormat="1" ht="72.75" customHeight="1">
      <c r="A20" s="50" t="s">
        <v>44</v>
      </c>
      <c r="B20" s="48" t="s">
        <v>129</v>
      </c>
      <c r="C20" s="88" t="s">
        <v>136</v>
      </c>
      <c r="D20" s="89"/>
      <c r="E20" s="89"/>
      <c r="F20" s="89"/>
      <c r="G20" s="89"/>
      <c r="H20" s="89"/>
      <c r="I20" s="89"/>
      <c r="J20" s="90"/>
      <c r="K20" s="81" t="s">
        <v>203</v>
      </c>
      <c r="L20" s="55" t="s">
        <v>121</v>
      </c>
    </row>
    <row r="21" spans="1:12" s="4" customFormat="1" ht="69" customHeight="1">
      <c r="A21" s="50" t="s">
        <v>45</v>
      </c>
      <c r="B21" s="48" t="s">
        <v>130</v>
      </c>
      <c r="C21" s="88" t="s">
        <v>137</v>
      </c>
      <c r="D21" s="89"/>
      <c r="E21" s="89"/>
      <c r="F21" s="89"/>
      <c r="G21" s="89"/>
      <c r="H21" s="89"/>
      <c r="I21" s="89"/>
      <c r="J21" s="90"/>
      <c r="K21" s="81" t="s">
        <v>203</v>
      </c>
      <c r="L21" s="55" t="s">
        <v>122</v>
      </c>
    </row>
    <row r="22" spans="1:12" s="4" customFormat="1" ht="72.75" customHeight="1">
      <c r="A22" s="45" t="s">
        <v>66</v>
      </c>
      <c r="B22" s="46" t="s">
        <v>131</v>
      </c>
      <c r="C22" s="93" t="s">
        <v>113</v>
      </c>
      <c r="D22" s="94"/>
      <c r="E22" s="94"/>
      <c r="F22" s="94"/>
      <c r="G22" s="94"/>
      <c r="H22" s="94"/>
      <c r="I22" s="94"/>
      <c r="J22" s="95"/>
      <c r="K22" s="59" t="s">
        <v>199</v>
      </c>
      <c r="L22" s="60" t="s">
        <v>86</v>
      </c>
    </row>
    <row r="23" spans="1:12" s="4" customFormat="1" ht="76.5" customHeight="1">
      <c r="A23" s="50" t="s">
        <v>60</v>
      </c>
      <c r="B23" s="48" t="s">
        <v>132</v>
      </c>
      <c r="C23" s="88" t="s">
        <v>138</v>
      </c>
      <c r="D23" s="89"/>
      <c r="E23" s="89"/>
      <c r="F23" s="89"/>
      <c r="G23" s="89"/>
      <c r="H23" s="89"/>
      <c r="I23" s="89"/>
      <c r="J23" s="90"/>
      <c r="K23" s="81" t="s">
        <v>203</v>
      </c>
      <c r="L23" s="55" t="s">
        <v>205</v>
      </c>
    </row>
    <row r="24" spans="1:12" s="4" customFormat="1" ht="76.5" customHeight="1">
      <c r="A24" s="50" t="s">
        <v>61</v>
      </c>
      <c r="B24" s="48" t="s">
        <v>149</v>
      </c>
      <c r="C24" s="88" t="s">
        <v>87</v>
      </c>
      <c r="D24" s="89"/>
      <c r="E24" s="89"/>
      <c r="F24" s="89"/>
      <c r="G24" s="89"/>
      <c r="H24" s="89"/>
      <c r="I24" s="89"/>
      <c r="J24" s="90"/>
      <c r="K24" s="81" t="s">
        <v>206</v>
      </c>
      <c r="L24" s="55" t="s">
        <v>205</v>
      </c>
    </row>
    <row r="25" spans="1:12" s="4" customFormat="1" ht="76.5" customHeight="1">
      <c r="A25" s="50" t="s">
        <v>78</v>
      </c>
      <c r="B25" s="48" t="s">
        <v>145</v>
      </c>
      <c r="C25" s="88" t="s">
        <v>144</v>
      </c>
      <c r="D25" s="89"/>
      <c r="E25" s="89"/>
      <c r="F25" s="89"/>
      <c r="G25" s="89"/>
      <c r="H25" s="89"/>
      <c r="I25" s="89"/>
      <c r="J25" s="90"/>
      <c r="K25" s="81" t="s">
        <v>207</v>
      </c>
      <c r="L25" s="55" t="s">
        <v>205</v>
      </c>
    </row>
    <row r="26" spans="1:12" s="4" customFormat="1" ht="76.5" customHeight="1">
      <c r="A26" s="50" t="s">
        <v>79</v>
      </c>
      <c r="B26" s="48" t="s">
        <v>133</v>
      </c>
      <c r="C26" s="88" t="s">
        <v>98</v>
      </c>
      <c r="D26" s="89"/>
      <c r="E26" s="89"/>
      <c r="F26" s="89"/>
      <c r="G26" s="89"/>
      <c r="H26" s="89"/>
      <c r="I26" s="89"/>
      <c r="J26" s="90"/>
      <c r="K26" s="81" t="s">
        <v>206</v>
      </c>
      <c r="L26" s="55" t="s">
        <v>205</v>
      </c>
    </row>
    <row r="27" spans="1:12" s="4" customFormat="1" ht="69" customHeight="1">
      <c r="A27" s="50" t="s">
        <v>80</v>
      </c>
      <c r="B27" s="48" t="s">
        <v>191</v>
      </c>
      <c r="C27" s="88" t="s">
        <v>139</v>
      </c>
      <c r="D27" s="89"/>
      <c r="E27" s="89"/>
      <c r="F27" s="89"/>
      <c r="G27" s="89"/>
      <c r="H27" s="89"/>
      <c r="I27" s="89"/>
      <c r="J27" s="90"/>
      <c r="K27" s="81" t="s">
        <v>207</v>
      </c>
      <c r="L27" s="55" t="s">
        <v>205</v>
      </c>
    </row>
    <row r="28" spans="1:12" s="4" customFormat="1" ht="28.5" customHeight="1">
      <c r="A28" s="5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ht="12.75" customHeight="1">
      <c r="A29" s="6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12.75" customHeight="1">
      <c r="A30" s="6"/>
      <c r="B30" s="31" t="s">
        <v>11</v>
      </c>
      <c r="C30" s="31"/>
      <c r="D30" s="35"/>
      <c r="E30" s="35"/>
      <c r="F30" s="35"/>
      <c r="G30" s="35"/>
      <c r="H30" s="35"/>
      <c r="I30" s="35"/>
      <c r="J30" s="91" t="s">
        <v>12</v>
      </c>
      <c r="K30" s="91"/>
      <c r="L30" s="35"/>
    </row>
    <row r="31" spans="1:12" ht="13.5" customHeight="1">
      <c r="A31" s="6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 ht="15.5">
      <c r="A32" s="6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ht="15.5">
      <c r="A33" s="6"/>
      <c r="B33" s="37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 ht="15.5">
      <c r="A34" s="6"/>
      <c r="B34" s="35"/>
      <c r="C34" s="35"/>
      <c r="D34" s="35"/>
      <c r="E34" s="35"/>
      <c r="F34" s="35"/>
      <c r="G34" s="35"/>
      <c r="H34" s="35"/>
      <c r="I34" s="35"/>
      <c r="J34" s="36"/>
      <c r="K34" s="36"/>
      <c r="L34" s="35"/>
    </row>
    <row r="35" spans="1:1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>
      <c r="A38" s="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</sheetData>
  <mergeCells count="37">
    <mergeCell ref="L7:L9"/>
    <mergeCell ref="C7:J9"/>
    <mergeCell ref="C17:J17"/>
    <mergeCell ref="C18:J18"/>
    <mergeCell ref="B5:D5"/>
    <mergeCell ref="F5:I5"/>
    <mergeCell ref="K5:L5"/>
    <mergeCell ref="C6:L6"/>
    <mergeCell ref="A6:B6"/>
    <mergeCell ref="A7:A9"/>
    <mergeCell ref="B7:B9"/>
    <mergeCell ref="K7:K9"/>
    <mergeCell ref="C15:J15"/>
    <mergeCell ref="C10:J10"/>
    <mergeCell ref="C11:J11"/>
    <mergeCell ref="C12:J12"/>
    <mergeCell ref="A1:L1"/>
    <mergeCell ref="A2:L2"/>
    <mergeCell ref="A3:A4"/>
    <mergeCell ref="B3:D4"/>
    <mergeCell ref="E3:I3"/>
    <mergeCell ref="J3:L3"/>
    <mergeCell ref="F4:I4"/>
    <mergeCell ref="K4:L4"/>
    <mergeCell ref="C13:J13"/>
    <mergeCell ref="C14:J14"/>
    <mergeCell ref="J30:K30"/>
    <mergeCell ref="C16:J16"/>
    <mergeCell ref="C22:J22"/>
    <mergeCell ref="C19:J19"/>
    <mergeCell ref="C20:J20"/>
    <mergeCell ref="C21:J21"/>
    <mergeCell ref="C23:J23"/>
    <mergeCell ref="C27:J27"/>
    <mergeCell ref="C24:J24"/>
    <mergeCell ref="C25:J25"/>
    <mergeCell ref="C26:J26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0"/>
  <sheetViews>
    <sheetView showGridLines="0" topLeftCell="A8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27" t="s">
        <v>3</v>
      </c>
      <c r="K6" s="123" t="s">
        <v>2</v>
      </c>
      <c r="L6" s="123"/>
      <c r="M6" s="123"/>
      <c r="N6" s="123"/>
      <c r="O6" s="27" t="s">
        <v>1</v>
      </c>
      <c r="P6" s="123" t="s">
        <v>2</v>
      </c>
      <c r="Q6" s="123"/>
      <c r="R6" s="3"/>
    </row>
    <row r="7" spans="1:18" s="33" customFormat="1" ht="79.5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32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32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30" customHeight="1">
      <c r="A12" s="134" t="s">
        <v>2</v>
      </c>
      <c r="B12" s="134"/>
      <c r="C12" s="134"/>
      <c r="D12" s="137" t="str">
        <f>+MIR!C18</f>
        <v>Porcentaje de cumplimiento de ampliación de red eléctrica.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28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163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46" customHeight="1">
      <c r="A14" s="134" t="s">
        <v>7</v>
      </c>
      <c r="B14" s="134"/>
      <c r="C14" s="134"/>
      <c r="D14" s="139" t="s">
        <v>164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28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+MIR!A18</f>
        <v>Actividad 3.1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+MIR!B18</f>
        <v>Ampliación de red eléctrica.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29" t="s">
        <v>31</v>
      </c>
      <c r="K22" s="29" t="s">
        <v>32</v>
      </c>
      <c r="L22" s="29" t="s">
        <v>33</v>
      </c>
      <c r="M22" s="29" t="s">
        <v>34</v>
      </c>
      <c r="N22" s="144"/>
      <c r="O22" s="144"/>
      <c r="P22" s="144"/>
      <c r="Q22" s="144"/>
    </row>
    <row r="23" spans="1:17" s="51" customFormat="1" ht="60.65" customHeight="1">
      <c r="A23" s="145" t="s">
        <v>165</v>
      </c>
      <c r="B23" s="145"/>
      <c r="C23" s="145"/>
      <c r="D23" s="145"/>
      <c r="E23" s="145"/>
      <c r="F23" s="156" t="s">
        <v>178</v>
      </c>
      <c r="G23" s="156"/>
      <c r="H23" s="169" t="s">
        <v>55</v>
      </c>
      <c r="I23" s="169"/>
      <c r="J23" s="56">
        <v>171</v>
      </c>
      <c r="K23" s="56">
        <v>456</v>
      </c>
      <c r="L23" s="56">
        <v>285</v>
      </c>
      <c r="M23" s="56">
        <v>228</v>
      </c>
      <c r="N23" s="188">
        <f>SUM(J23:M23)</f>
        <v>1140</v>
      </c>
      <c r="O23" s="188"/>
      <c r="P23" s="149"/>
      <c r="Q23" s="149"/>
    </row>
    <row r="24" spans="1:17" s="51" customFormat="1" ht="60.65" customHeight="1">
      <c r="A24" s="145" t="s">
        <v>166</v>
      </c>
      <c r="B24" s="145"/>
      <c r="C24" s="145"/>
      <c r="D24" s="145"/>
      <c r="E24" s="145"/>
      <c r="F24" s="156" t="s">
        <v>178</v>
      </c>
      <c r="G24" s="156"/>
      <c r="H24" s="169" t="s">
        <v>55</v>
      </c>
      <c r="I24" s="169"/>
      <c r="J24" s="56">
        <v>171</v>
      </c>
      <c r="K24" s="56">
        <v>456</v>
      </c>
      <c r="L24" s="56">
        <v>285</v>
      </c>
      <c r="M24" s="56">
        <v>228</v>
      </c>
      <c r="N24" s="188">
        <f>SUM(J24:M24)</f>
        <v>1140</v>
      </c>
      <c r="O24" s="188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f>+J23/J24*100</f>
        <v>100</v>
      </c>
      <c r="K25" s="52">
        <f t="shared" ref="K25:M25" si="0">+K23/K24*100</f>
        <v>100</v>
      </c>
      <c r="L25" s="52">
        <f t="shared" si="0"/>
        <v>100</v>
      </c>
      <c r="M25" s="52">
        <f t="shared" si="0"/>
        <v>100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22" t="s">
        <v>3</v>
      </c>
      <c r="K6" s="123" t="s">
        <v>2</v>
      </c>
      <c r="L6" s="123"/>
      <c r="M6" s="123"/>
      <c r="N6" s="123"/>
      <c r="O6" s="22" t="s">
        <v>1</v>
      </c>
      <c r="P6" s="123" t="s">
        <v>2</v>
      </c>
      <c r="Q6" s="123"/>
      <c r="R6" s="3"/>
    </row>
    <row r="7" spans="1:18" s="4" customFormat="1" ht="90" customHeight="1">
      <c r="A7" s="75" t="str">
        <f>+MIR!A5</f>
        <v>N/A</v>
      </c>
      <c r="B7" s="135" t="str">
        <f>+MIR!B5</f>
        <v>FONDO DE APORTACIONES PARA LA INFRAESTRUCTURA SOCIAL MUNICIPAL Y LAS DEMARCACIONES TERRITORIALES DEL DISTRITO FEDERAL</v>
      </c>
      <c r="C7" s="135"/>
      <c r="D7" s="135"/>
      <c r="E7" s="135"/>
      <c r="F7" s="135"/>
      <c r="G7" s="135"/>
      <c r="H7" s="135"/>
      <c r="I7" s="135"/>
      <c r="J7" s="24" t="str">
        <f>+MIR!E5</f>
        <v>2</v>
      </c>
      <c r="K7" s="155" t="str">
        <f>+MIR!F5</f>
        <v>Desarrollo urbano y crecimiento sustentable en infraestructura</v>
      </c>
      <c r="L7" s="155"/>
      <c r="M7" s="155"/>
      <c r="N7" s="155"/>
      <c r="O7" s="24">
        <v>8</v>
      </c>
      <c r="P7" s="136" t="str">
        <f>+MIR!K5</f>
        <v>Dirección General de Infraestructura Urbana y Ecología</v>
      </c>
      <c r="Q7" s="136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>
      <c r="A12" s="134" t="s">
        <v>2</v>
      </c>
      <c r="B12" s="134"/>
      <c r="C12" s="134"/>
      <c r="D12" s="137" t="str">
        <f>+MIR!C19</f>
        <v>Porcentaje de población beneficiada con inversión en mejoramiento de vivienda e infraestructura social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23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118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46.5" customHeight="1">
      <c r="A14" s="134" t="s">
        <v>7</v>
      </c>
      <c r="B14" s="134"/>
      <c r="C14" s="134"/>
      <c r="D14" s="139" t="s">
        <v>194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40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58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23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">
        <v>47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+MIR!B19</f>
        <v>Vivienda e infraestructura social mejorada.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26" t="s">
        <v>31</v>
      </c>
      <c r="K22" s="26" t="s">
        <v>32</v>
      </c>
      <c r="L22" s="26" t="s">
        <v>33</v>
      </c>
      <c r="M22" s="26" t="s">
        <v>34</v>
      </c>
      <c r="N22" s="144"/>
      <c r="O22" s="144"/>
      <c r="P22" s="144"/>
      <c r="Q22" s="144"/>
    </row>
    <row r="23" spans="1:17" s="51" customFormat="1" ht="60" customHeight="1">
      <c r="A23" s="145" t="s">
        <v>195</v>
      </c>
      <c r="B23" s="145"/>
      <c r="C23" s="145"/>
      <c r="D23" s="145"/>
      <c r="E23" s="145"/>
      <c r="F23" s="169" t="s">
        <v>115</v>
      </c>
      <c r="G23" s="169"/>
      <c r="H23" s="169" t="s">
        <v>55</v>
      </c>
      <c r="I23" s="169"/>
      <c r="J23" s="84">
        <v>15</v>
      </c>
      <c r="K23" s="84">
        <v>41</v>
      </c>
      <c r="L23" s="84">
        <v>26</v>
      </c>
      <c r="M23" s="84">
        <v>22</v>
      </c>
      <c r="N23" s="148">
        <f>SUM(J23:M23)</f>
        <v>104</v>
      </c>
      <c r="O23" s="148"/>
      <c r="P23" s="149"/>
      <c r="Q23" s="149"/>
    </row>
    <row r="24" spans="1:17" s="51" customFormat="1" ht="65.25" customHeight="1">
      <c r="A24" s="145" t="s">
        <v>157</v>
      </c>
      <c r="B24" s="145"/>
      <c r="C24" s="145"/>
      <c r="D24" s="145"/>
      <c r="E24" s="145"/>
      <c r="F24" s="169" t="s">
        <v>115</v>
      </c>
      <c r="G24" s="169"/>
      <c r="H24" s="169" t="s">
        <v>55</v>
      </c>
      <c r="I24" s="169"/>
      <c r="J24" s="84">
        <v>158046</v>
      </c>
      <c r="K24" s="84">
        <v>158046</v>
      </c>
      <c r="L24" s="84">
        <v>158046</v>
      </c>
      <c r="M24" s="84">
        <v>158046</v>
      </c>
      <c r="N24" s="148">
        <f>M24</f>
        <v>158046</v>
      </c>
      <c r="O24" s="148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85">
        <f t="shared" ref="J25:L25" si="0">+J23/J24*100</f>
        <v>9.4909077104134241E-3</v>
      </c>
      <c r="K25" s="85">
        <f t="shared" si="0"/>
        <v>2.5941814408463357E-2</v>
      </c>
      <c r="L25" s="85">
        <f t="shared" si="0"/>
        <v>1.6450906698049935E-2</v>
      </c>
      <c r="M25" s="85">
        <f t="shared" ref="M25" si="1">+M23/M24*100</f>
        <v>1.391999797527302E-2</v>
      </c>
      <c r="N25" s="187">
        <f>+N23/N24*100</f>
        <v>6.580362679219974E-2</v>
      </c>
      <c r="O25" s="187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0"/>
  <sheetViews>
    <sheetView showGridLines="0" topLeftCell="A13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27" t="s">
        <v>3</v>
      </c>
      <c r="K6" s="123" t="s">
        <v>2</v>
      </c>
      <c r="L6" s="123"/>
      <c r="M6" s="123"/>
      <c r="N6" s="123"/>
      <c r="O6" s="27" t="s">
        <v>1</v>
      </c>
      <c r="P6" s="123" t="s">
        <v>2</v>
      </c>
      <c r="Q6" s="123"/>
      <c r="R6" s="3"/>
    </row>
    <row r="7" spans="1:18" s="33" customFormat="1" ht="80.25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32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32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41.15" customHeight="1">
      <c r="A12" s="134" t="s">
        <v>2</v>
      </c>
      <c r="B12" s="134"/>
      <c r="C12" s="134"/>
      <c r="D12" s="137" t="str">
        <f>+MIR!C20</f>
        <v>Porcentaje de cumplimiento de construcción de cuartos dormitorios y cuartos para baños con instalaciones hidrosanitarias.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28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159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60" customHeight="1">
      <c r="A14" s="134" t="s">
        <v>7</v>
      </c>
      <c r="B14" s="134"/>
      <c r="C14" s="134"/>
      <c r="D14" s="139" t="s">
        <v>160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8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91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28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+MIR!A20</f>
        <v>Actividad 4.1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+MIR!B20</f>
        <v>Construcción de cuartos dormitorios y cuartos para baños con instalaciones hidrosanitarias.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29" t="s">
        <v>31</v>
      </c>
      <c r="K22" s="29" t="s">
        <v>32</v>
      </c>
      <c r="L22" s="29" t="s">
        <v>33</v>
      </c>
      <c r="M22" s="29" t="s">
        <v>34</v>
      </c>
      <c r="N22" s="144"/>
      <c r="O22" s="144"/>
      <c r="P22" s="144"/>
      <c r="Q22" s="144"/>
    </row>
    <row r="23" spans="1:17" s="51" customFormat="1" ht="74.25" customHeight="1">
      <c r="A23" s="145" t="s">
        <v>161</v>
      </c>
      <c r="B23" s="145"/>
      <c r="C23" s="145"/>
      <c r="D23" s="145"/>
      <c r="E23" s="145"/>
      <c r="F23" s="156" t="s">
        <v>107</v>
      </c>
      <c r="G23" s="156"/>
      <c r="H23" s="149" t="s">
        <v>55</v>
      </c>
      <c r="I23" s="149"/>
      <c r="J23" s="56">
        <v>3</v>
      </c>
      <c r="K23" s="56">
        <v>10</v>
      </c>
      <c r="L23" s="56">
        <v>8</v>
      </c>
      <c r="M23" s="56">
        <v>5</v>
      </c>
      <c r="N23" s="188">
        <f>SUM(J23:M23)</f>
        <v>26</v>
      </c>
      <c r="O23" s="188"/>
      <c r="P23" s="149"/>
      <c r="Q23" s="149"/>
    </row>
    <row r="24" spans="1:17" s="51" customFormat="1" ht="91.5" customHeight="1">
      <c r="A24" s="145" t="s">
        <v>162</v>
      </c>
      <c r="B24" s="145"/>
      <c r="C24" s="145"/>
      <c r="D24" s="145"/>
      <c r="E24" s="145"/>
      <c r="F24" s="156" t="s">
        <v>107</v>
      </c>
      <c r="G24" s="156"/>
      <c r="H24" s="149" t="s">
        <v>55</v>
      </c>
      <c r="I24" s="149"/>
      <c r="J24" s="56">
        <v>3</v>
      </c>
      <c r="K24" s="56">
        <v>10</v>
      </c>
      <c r="L24" s="56">
        <v>8</v>
      </c>
      <c r="M24" s="56">
        <v>5</v>
      </c>
      <c r="N24" s="188">
        <f>SUM(J24:M24)</f>
        <v>26</v>
      </c>
      <c r="O24" s="188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72" t="s">
        <v>49</v>
      </c>
      <c r="G25" s="173"/>
      <c r="H25" s="149"/>
      <c r="I25" s="149"/>
      <c r="J25" s="52">
        <f>+J23/J24*100</f>
        <v>100</v>
      </c>
      <c r="K25" s="52">
        <f t="shared" ref="K25:M25" si="0">+K23/K24*100</f>
        <v>100</v>
      </c>
      <c r="L25" s="52">
        <f t="shared" si="0"/>
        <v>100</v>
      </c>
      <c r="M25" s="52">
        <f t="shared" si="0"/>
        <v>100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4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0"/>
  <sheetViews>
    <sheetView showGridLines="0" topLeftCell="A13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66" t="s">
        <v>3</v>
      </c>
      <c r="K6" s="123" t="s">
        <v>2</v>
      </c>
      <c r="L6" s="123"/>
      <c r="M6" s="123"/>
      <c r="N6" s="123"/>
      <c r="O6" s="66" t="s">
        <v>1</v>
      </c>
      <c r="P6" s="123" t="s">
        <v>2</v>
      </c>
      <c r="Q6" s="123"/>
      <c r="R6" s="3"/>
    </row>
    <row r="7" spans="1:18" s="33" customFormat="1" ht="69.75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70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70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8" s="4" customFormat="1" ht="24.75" customHeight="1">
      <c r="A12" s="134" t="s">
        <v>2</v>
      </c>
      <c r="B12" s="134"/>
      <c r="C12" s="134"/>
      <c r="D12" s="137" t="str">
        <f>+MIR!C21</f>
        <v>Porcentaje de cumplimiento de construcción de plazas públicas.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68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158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44.15" customHeight="1">
      <c r="A14" s="134" t="s">
        <v>7</v>
      </c>
      <c r="B14" s="134"/>
      <c r="C14" s="134"/>
      <c r="D14" s="139" t="s">
        <v>92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49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68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+MIR!A21</f>
        <v>Actividad 4.2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+MIR!B21</f>
        <v>Construcción de plazas públicas.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67" t="s">
        <v>31</v>
      </c>
      <c r="K22" s="67" t="s">
        <v>32</v>
      </c>
      <c r="L22" s="67" t="s">
        <v>33</v>
      </c>
      <c r="M22" s="67" t="s">
        <v>34</v>
      </c>
      <c r="N22" s="144"/>
      <c r="O22" s="144"/>
      <c r="P22" s="144"/>
      <c r="Q22" s="144"/>
    </row>
    <row r="23" spans="1:17" s="51" customFormat="1" ht="66.650000000000006" customHeight="1">
      <c r="A23" s="145" t="s">
        <v>77</v>
      </c>
      <c r="B23" s="145"/>
      <c r="C23" s="145"/>
      <c r="D23" s="145"/>
      <c r="E23" s="145"/>
      <c r="F23" s="156" t="s">
        <v>106</v>
      </c>
      <c r="G23" s="156"/>
      <c r="H23" s="149" t="s">
        <v>55</v>
      </c>
      <c r="I23" s="149"/>
      <c r="J23" s="78">
        <v>0</v>
      </c>
      <c r="K23" s="78">
        <v>1</v>
      </c>
      <c r="L23" s="78">
        <v>0</v>
      </c>
      <c r="M23" s="78">
        <v>0</v>
      </c>
      <c r="N23" s="189">
        <f>SUM(J23:M23)</f>
        <v>1</v>
      </c>
      <c r="O23" s="189"/>
      <c r="P23" s="149"/>
      <c r="Q23" s="149"/>
    </row>
    <row r="24" spans="1:17" s="51" customFormat="1" ht="66.650000000000006" customHeight="1">
      <c r="A24" s="145" t="s">
        <v>93</v>
      </c>
      <c r="B24" s="145"/>
      <c r="C24" s="145"/>
      <c r="D24" s="145"/>
      <c r="E24" s="145"/>
      <c r="F24" s="156" t="s">
        <v>106</v>
      </c>
      <c r="G24" s="156"/>
      <c r="H24" s="149" t="s">
        <v>55</v>
      </c>
      <c r="I24" s="149"/>
      <c r="J24" s="78">
        <v>0</v>
      </c>
      <c r="K24" s="78">
        <v>1</v>
      </c>
      <c r="L24" s="78">
        <v>0</v>
      </c>
      <c r="M24" s="78">
        <v>0</v>
      </c>
      <c r="N24" s="189">
        <f>SUM(J24:M24)</f>
        <v>1</v>
      </c>
      <c r="O24" s="189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v>0</v>
      </c>
      <c r="K25" s="52">
        <f t="shared" ref="K25" si="0">+K23/K24*100</f>
        <v>100</v>
      </c>
      <c r="L25" s="52">
        <v>0</v>
      </c>
      <c r="M25" s="52">
        <v>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8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0"/>
  <sheetViews>
    <sheetView showGridLines="0" topLeftCell="A4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5.81640625" style="2" customWidth="1"/>
    <col min="11" max="11" width="16.453125" style="2" customWidth="1"/>
    <col min="12" max="12" width="15.54296875" style="2" customWidth="1"/>
    <col min="13" max="13" width="16.179687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39" t="s">
        <v>3</v>
      </c>
      <c r="K6" s="123" t="s">
        <v>2</v>
      </c>
      <c r="L6" s="123"/>
      <c r="M6" s="123"/>
      <c r="N6" s="123"/>
      <c r="O6" s="39" t="s">
        <v>1</v>
      </c>
      <c r="P6" s="123" t="s">
        <v>2</v>
      </c>
      <c r="Q6" s="123"/>
      <c r="R6" s="3"/>
    </row>
    <row r="7" spans="1:18" s="4" customFormat="1" ht="91.5" customHeight="1">
      <c r="A7" s="75" t="str">
        <f>+MIR!A5</f>
        <v>N/A</v>
      </c>
      <c r="B7" s="135" t="str">
        <f>+MIR!B5</f>
        <v>FONDO DE APORTACIONES PARA LA INFRAESTRUCTURA SOCIAL MUNICIPAL Y LAS DEMARCACIONES TERRITORIALES DEL DISTRITO FEDERAL</v>
      </c>
      <c r="C7" s="135"/>
      <c r="D7" s="135"/>
      <c r="E7" s="135"/>
      <c r="F7" s="135"/>
      <c r="G7" s="135"/>
      <c r="H7" s="135"/>
      <c r="I7" s="135"/>
      <c r="J7" s="42" t="str">
        <f>+MIR!E5</f>
        <v>2</v>
      </c>
      <c r="K7" s="155" t="str">
        <f>+MIR!F5</f>
        <v>Desarrollo urbano y crecimiento sustentable en infraestructura</v>
      </c>
      <c r="L7" s="155"/>
      <c r="M7" s="155"/>
      <c r="N7" s="155"/>
      <c r="O7" s="42">
        <v>8</v>
      </c>
      <c r="P7" s="136" t="str">
        <f>+MIR!K5</f>
        <v>Dirección General de Infraestructura Urbana y Ecología</v>
      </c>
      <c r="Q7" s="136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8" s="4" customFormat="1" ht="24.75" customHeight="1">
      <c r="A12" s="134" t="s">
        <v>2</v>
      </c>
      <c r="B12" s="134"/>
      <c r="C12" s="134"/>
      <c r="D12" s="137" t="str">
        <f>+MIR!C22</f>
        <v>Porcentaje de población beneficiada con inversión en mejora de la gestión municipal y gastos indirectos.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40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119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46.5" customHeight="1">
      <c r="A14" s="134" t="s">
        <v>7</v>
      </c>
      <c r="B14" s="134"/>
      <c r="C14" s="134"/>
      <c r="D14" s="139" t="s">
        <v>155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40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49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40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">
        <v>68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+MIR!B22</f>
        <v>Mejora invertida en gestión municipal y gastos indirectos.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38" t="s">
        <v>31</v>
      </c>
      <c r="K22" s="38" t="s">
        <v>32</v>
      </c>
      <c r="L22" s="38" t="s">
        <v>33</v>
      </c>
      <c r="M22" s="38" t="s">
        <v>34</v>
      </c>
      <c r="N22" s="144"/>
      <c r="O22" s="144"/>
      <c r="P22" s="144"/>
      <c r="Q22" s="144"/>
    </row>
    <row r="23" spans="1:17" s="51" customFormat="1" ht="69" customHeight="1">
      <c r="A23" s="145" t="s">
        <v>156</v>
      </c>
      <c r="B23" s="145"/>
      <c r="C23" s="145"/>
      <c r="D23" s="145"/>
      <c r="E23" s="145"/>
      <c r="F23" s="169" t="s">
        <v>115</v>
      </c>
      <c r="G23" s="169"/>
      <c r="H23" s="169" t="s">
        <v>55</v>
      </c>
      <c r="I23" s="169"/>
      <c r="J23" s="84">
        <v>86</v>
      </c>
      <c r="K23" s="84">
        <v>230</v>
      </c>
      <c r="L23" s="84">
        <v>143</v>
      </c>
      <c r="M23" s="84">
        <v>116</v>
      </c>
      <c r="N23" s="148">
        <f>SUM(J23:M23)</f>
        <v>575</v>
      </c>
      <c r="O23" s="148"/>
      <c r="P23" s="149"/>
      <c r="Q23" s="149"/>
    </row>
    <row r="24" spans="1:17" s="51" customFormat="1" ht="67.5" customHeight="1">
      <c r="A24" s="145" t="s">
        <v>157</v>
      </c>
      <c r="B24" s="145"/>
      <c r="C24" s="145"/>
      <c r="D24" s="145"/>
      <c r="E24" s="145"/>
      <c r="F24" s="169" t="s">
        <v>115</v>
      </c>
      <c r="G24" s="169"/>
      <c r="H24" s="156" t="s">
        <v>53</v>
      </c>
      <c r="I24" s="156"/>
      <c r="J24" s="84">
        <v>158046</v>
      </c>
      <c r="K24" s="84">
        <v>158046</v>
      </c>
      <c r="L24" s="84">
        <v>158046</v>
      </c>
      <c r="M24" s="84">
        <v>158046</v>
      </c>
      <c r="N24" s="148">
        <f>M24</f>
        <v>158046</v>
      </c>
      <c r="O24" s="148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85">
        <f t="shared" ref="J25:L25" si="0">+J23/J24*100</f>
        <v>5.4414537539703628E-2</v>
      </c>
      <c r="K25" s="85">
        <f t="shared" si="0"/>
        <v>0.1455272515596725</v>
      </c>
      <c r="L25" s="85">
        <f t="shared" si="0"/>
        <v>9.0479986839274648E-2</v>
      </c>
      <c r="M25" s="85">
        <f>+M23/M24*100</f>
        <v>7.3396352960530487E-2</v>
      </c>
      <c r="N25" s="187">
        <f>+N23/N24*100</f>
        <v>0.36381812889918125</v>
      </c>
      <c r="O25" s="187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39" t="s">
        <v>3</v>
      </c>
      <c r="K6" s="123" t="s">
        <v>2</v>
      </c>
      <c r="L6" s="123"/>
      <c r="M6" s="123"/>
      <c r="N6" s="123"/>
      <c r="O6" s="39" t="s">
        <v>1</v>
      </c>
      <c r="P6" s="123" t="s">
        <v>2</v>
      </c>
      <c r="Q6" s="123"/>
      <c r="R6" s="3"/>
    </row>
    <row r="7" spans="1:18" s="33" customFormat="1" ht="84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43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43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8" s="4" customFormat="1" ht="41.15" customHeight="1">
      <c r="A12" s="134" t="s">
        <v>2</v>
      </c>
      <c r="B12" s="134"/>
      <c r="C12" s="134"/>
      <c r="D12" s="137" t="str">
        <f>MIR!C23</f>
        <v>Porcentaje de cumplimiento de acondicionamiento de espacios físicos.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40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154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66" customHeight="1">
      <c r="A14" s="134" t="s">
        <v>7</v>
      </c>
      <c r="B14" s="134"/>
      <c r="C14" s="134"/>
      <c r="D14" s="139" t="s">
        <v>94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40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49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40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+MIR!A23</f>
        <v>Actividad 5.1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+MIR!B23</f>
        <v>Acondicionamiento de espacios físicos.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38" t="s">
        <v>31</v>
      </c>
      <c r="K22" s="38" t="s">
        <v>32</v>
      </c>
      <c r="L22" s="38" t="s">
        <v>33</v>
      </c>
      <c r="M22" s="38" t="s">
        <v>34</v>
      </c>
      <c r="N22" s="144"/>
      <c r="O22" s="144"/>
      <c r="P22" s="144"/>
      <c r="Q22" s="144"/>
    </row>
    <row r="23" spans="1:17" s="33" customFormat="1" ht="63" customHeight="1">
      <c r="A23" s="145" t="s">
        <v>81</v>
      </c>
      <c r="B23" s="145"/>
      <c r="C23" s="145"/>
      <c r="D23" s="145"/>
      <c r="E23" s="145"/>
      <c r="F23" s="142" t="s">
        <v>105</v>
      </c>
      <c r="G23" s="142"/>
      <c r="H23" s="142" t="s">
        <v>55</v>
      </c>
      <c r="I23" s="142"/>
      <c r="J23" s="58">
        <v>0</v>
      </c>
      <c r="K23" s="58">
        <v>1</v>
      </c>
      <c r="L23" s="58">
        <v>1</v>
      </c>
      <c r="M23" s="58">
        <v>0</v>
      </c>
      <c r="N23" s="190">
        <f>SUM(J23:M23)</f>
        <v>2</v>
      </c>
      <c r="O23" s="190"/>
      <c r="P23" s="142"/>
      <c r="Q23" s="142"/>
    </row>
    <row r="24" spans="1:17" s="33" customFormat="1" ht="66.75" customHeight="1">
      <c r="A24" s="145" t="s">
        <v>95</v>
      </c>
      <c r="B24" s="145"/>
      <c r="C24" s="145"/>
      <c r="D24" s="145"/>
      <c r="E24" s="145"/>
      <c r="F24" s="142" t="s">
        <v>105</v>
      </c>
      <c r="G24" s="142"/>
      <c r="H24" s="142" t="s">
        <v>55</v>
      </c>
      <c r="I24" s="142"/>
      <c r="J24" s="58">
        <v>0</v>
      </c>
      <c r="K24" s="58">
        <v>1</v>
      </c>
      <c r="L24" s="58">
        <v>1</v>
      </c>
      <c r="M24" s="58">
        <v>0</v>
      </c>
      <c r="N24" s="190">
        <f>SUM(J24:M24)</f>
        <v>2</v>
      </c>
      <c r="O24" s="190"/>
      <c r="P24" s="142"/>
      <c r="Q24" s="142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v>0</v>
      </c>
      <c r="K25" s="52">
        <v>0</v>
      </c>
      <c r="L25" s="52">
        <v>0</v>
      </c>
      <c r="M25" s="52">
        <v>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39" t="s">
        <v>3</v>
      </c>
      <c r="K6" s="123" t="s">
        <v>2</v>
      </c>
      <c r="L6" s="123"/>
      <c r="M6" s="123"/>
      <c r="N6" s="123"/>
      <c r="O6" s="39" t="s">
        <v>1</v>
      </c>
      <c r="P6" s="123" t="s">
        <v>2</v>
      </c>
      <c r="Q6" s="123"/>
      <c r="R6" s="3"/>
    </row>
    <row r="7" spans="1:18" s="33" customFormat="1" ht="95.25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43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43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8" s="4" customFormat="1" ht="24.75" customHeight="1">
      <c r="A12" s="134" t="s">
        <v>2</v>
      </c>
      <c r="B12" s="134"/>
      <c r="C12" s="134"/>
      <c r="D12" s="137" t="str">
        <f>+MIR!C24</f>
        <v>Porcentaje de cumplimiento de adquisición de software y hardware.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40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148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63.75" customHeight="1">
      <c r="A14" s="134" t="s">
        <v>7</v>
      </c>
      <c r="B14" s="134"/>
      <c r="C14" s="134"/>
      <c r="D14" s="139" t="s">
        <v>150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4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40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+MIR!A24</f>
        <v>Actividad 5.2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+MIR!B24</f>
        <v>Adquisición de software y hardware.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38" t="s">
        <v>31</v>
      </c>
      <c r="K22" s="38" t="s">
        <v>32</v>
      </c>
      <c r="L22" s="38" t="s">
        <v>33</v>
      </c>
      <c r="M22" s="38" t="s">
        <v>34</v>
      </c>
      <c r="N22" s="144"/>
      <c r="O22" s="144"/>
      <c r="P22" s="144"/>
      <c r="Q22" s="144"/>
    </row>
    <row r="23" spans="1:17" s="51" customFormat="1" ht="59.5" customHeight="1">
      <c r="A23" s="145" t="s">
        <v>152</v>
      </c>
      <c r="B23" s="145"/>
      <c r="C23" s="145"/>
      <c r="D23" s="145"/>
      <c r="E23" s="145"/>
      <c r="F23" s="142" t="s">
        <v>151</v>
      </c>
      <c r="G23" s="142"/>
      <c r="H23" s="149" t="s">
        <v>55</v>
      </c>
      <c r="I23" s="149"/>
      <c r="J23" s="77">
        <v>0</v>
      </c>
      <c r="K23" s="77">
        <v>0</v>
      </c>
      <c r="L23" s="77">
        <v>1</v>
      </c>
      <c r="M23" s="77">
        <v>0</v>
      </c>
      <c r="N23" s="189">
        <f>SUM(J23:M23)</f>
        <v>1</v>
      </c>
      <c r="O23" s="189"/>
      <c r="P23" s="149"/>
      <c r="Q23" s="149"/>
    </row>
    <row r="24" spans="1:17" s="51" customFormat="1" ht="59.5" customHeight="1">
      <c r="A24" s="145" t="s">
        <v>153</v>
      </c>
      <c r="B24" s="145"/>
      <c r="C24" s="145"/>
      <c r="D24" s="145"/>
      <c r="E24" s="145"/>
      <c r="F24" s="142" t="s">
        <v>151</v>
      </c>
      <c r="G24" s="142"/>
      <c r="H24" s="149" t="s">
        <v>55</v>
      </c>
      <c r="I24" s="149"/>
      <c r="J24" s="77">
        <v>0</v>
      </c>
      <c r="K24" s="77">
        <v>0</v>
      </c>
      <c r="L24" s="77">
        <v>1</v>
      </c>
      <c r="M24" s="77">
        <v>0</v>
      </c>
      <c r="N24" s="189">
        <f>SUM(J24:M24)</f>
        <v>1</v>
      </c>
      <c r="O24" s="189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v>0</v>
      </c>
      <c r="K25" s="52">
        <v>0</v>
      </c>
      <c r="L25" s="52">
        <v>0</v>
      </c>
      <c r="M25" s="52">
        <v>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66" t="s">
        <v>3</v>
      </c>
      <c r="K6" s="123" t="s">
        <v>2</v>
      </c>
      <c r="L6" s="123"/>
      <c r="M6" s="123"/>
      <c r="N6" s="123"/>
      <c r="O6" s="66" t="s">
        <v>1</v>
      </c>
      <c r="P6" s="123" t="s">
        <v>2</v>
      </c>
      <c r="Q6" s="123"/>
      <c r="R6" s="3"/>
    </row>
    <row r="7" spans="1:18" s="33" customFormat="1" ht="95.25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70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70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8" s="4" customFormat="1" ht="24.75" customHeight="1">
      <c r="A12" s="134" t="s">
        <v>2</v>
      </c>
      <c r="B12" s="134"/>
      <c r="C12" s="134"/>
      <c r="D12" s="137" t="str">
        <f>+MIR!C25</f>
        <v>Porcentaje de cumplimiento de realización de cursos de capacitación y actualización de personal.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68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143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63.75" customHeight="1">
      <c r="A14" s="134" t="s">
        <v>7</v>
      </c>
      <c r="B14" s="134"/>
      <c r="C14" s="134"/>
      <c r="D14" s="139" t="s">
        <v>146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68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+MIR!A25</f>
        <v>Actividad 5.3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+MIR!B25</f>
        <v>Realización de cursos de capacitación y actualización de personal.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67" t="s">
        <v>31</v>
      </c>
      <c r="K22" s="67" t="s">
        <v>32</v>
      </c>
      <c r="L22" s="67" t="s">
        <v>33</v>
      </c>
      <c r="M22" s="67" t="s">
        <v>34</v>
      </c>
      <c r="N22" s="144"/>
      <c r="O22" s="144"/>
      <c r="P22" s="144"/>
      <c r="Q22" s="144"/>
    </row>
    <row r="23" spans="1:17" s="51" customFormat="1" ht="64.5" customHeight="1">
      <c r="A23" s="145" t="s">
        <v>96</v>
      </c>
      <c r="B23" s="145"/>
      <c r="C23" s="145"/>
      <c r="D23" s="145"/>
      <c r="E23" s="145"/>
      <c r="F23" s="142" t="s">
        <v>147</v>
      </c>
      <c r="G23" s="142"/>
      <c r="H23" s="149" t="s">
        <v>55</v>
      </c>
      <c r="I23" s="149"/>
      <c r="J23" s="73">
        <v>0</v>
      </c>
      <c r="K23" s="73">
        <v>0</v>
      </c>
      <c r="L23" s="73">
        <v>1</v>
      </c>
      <c r="M23" s="74">
        <v>0</v>
      </c>
      <c r="N23" s="189">
        <f>SUM(J23:M23)</f>
        <v>1</v>
      </c>
      <c r="O23" s="189"/>
      <c r="P23" s="149"/>
      <c r="Q23" s="149"/>
    </row>
    <row r="24" spans="1:17" s="51" customFormat="1" ht="70.5" customHeight="1">
      <c r="A24" s="145" t="s">
        <v>97</v>
      </c>
      <c r="B24" s="145"/>
      <c r="C24" s="145"/>
      <c r="D24" s="145"/>
      <c r="E24" s="145"/>
      <c r="F24" s="142" t="s">
        <v>147</v>
      </c>
      <c r="G24" s="142"/>
      <c r="H24" s="149" t="s">
        <v>55</v>
      </c>
      <c r="I24" s="149"/>
      <c r="J24" s="73">
        <v>0</v>
      </c>
      <c r="K24" s="73">
        <v>0</v>
      </c>
      <c r="L24" s="73">
        <v>1</v>
      </c>
      <c r="M24" s="74">
        <v>0</v>
      </c>
      <c r="N24" s="189">
        <f>SUM(J24:M24)</f>
        <v>1</v>
      </c>
      <c r="O24" s="189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v>0</v>
      </c>
      <c r="K25" s="52">
        <v>0</v>
      </c>
      <c r="L25" s="52">
        <v>0</v>
      </c>
      <c r="M25" s="52">
        <v>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66" t="s">
        <v>3</v>
      </c>
      <c r="K6" s="123" t="s">
        <v>2</v>
      </c>
      <c r="L6" s="123"/>
      <c r="M6" s="123"/>
      <c r="N6" s="123"/>
      <c r="O6" s="66" t="s">
        <v>1</v>
      </c>
      <c r="P6" s="123" t="s">
        <v>2</v>
      </c>
      <c r="Q6" s="123"/>
      <c r="R6" s="3"/>
    </row>
    <row r="7" spans="1:18" s="33" customFormat="1" ht="95.25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70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70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8" s="4" customFormat="1" ht="24.75" customHeight="1">
      <c r="A12" s="134" t="s">
        <v>2</v>
      </c>
      <c r="B12" s="134"/>
      <c r="C12" s="134"/>
      <c r="D12" s="137" t="str">
        <f>+MIR!C26</f>
        <v>Porcentaje de cumplimiento de adquisición de equipo fotográfico GPS.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68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142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63.75" customHeight="1">
      <c r="A14" s="134" t="s">
        <v>7</v>
      </c>
      <c r="B14" s="134"/>
      <c r="C14" s="134"/>
      <c r="D14" s="139" t="s">
        <v>99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68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+MIR!A26</f>
        <v>Actividad 5.4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+MIR!B26</f>
        <v>Adquisición de equipo fotográfico GPS.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67" t="s">
        <v>31</v>
      </c>
      <c r="K22" s="67" t="s">
        <v>32</v>
      </c>
      <c r="L22" s="67" t="s">
        <v>33</v>
      </c>
      <c r="M22" s="67" t="s">
        <v>34</v>
      </c>
      <c r="N22" s="144"/>
      <c r="O22" s="144"/>
      <c r="P22" s="144"/>
      <c r="Q22" s="144"/>
    </row>
    <row r="23" spans="1:17" s="51" customFormat="1" ht="59.5" customHeight="1">
      <c r="A23" s="145" t="s">
        <v>100</v>
      </c>
      <c r="B23" s="145"/>
      <c r="C23" s="145"/>
      <c r="D23" s="145"/>
      <c r="E23" s="145"/>
      <c r="F23" s="142" t="s">
        <v>108</v>
      </c>
      <c r="G23" s="142"/>
      <c r="H23" s="149" t="s">
        <v>55</v>
      </c>
      <c r="I23" s="149"/>
      <c r="J23" s="74">
        <v>0</v>
      </c>
      <c r="K23" s="74">
        <v>0</v>
      </c>
      <c r="L23" s="74">
        <v>1</v>
      </c>
      <c r="M23" s="74">
        <v>0</v>
      </c>
      <c r="N23" s="189">
        <f>SUM(J23:M23)</f>
        <v>1</v>
      </c>
      <c r="O23" s="189"/>
      <c r="P23" s="149"/>
      <c r="Q23" s="149"/>
    </row>
    <row r="24" spans="1:17" s="51" customFormat="1" ht="59.5" customHeight="1">
      <c r="A24" s="145" t="s">
        <v>101</v>
      </c>
      <c r="B24" s="145"/>
      <c r="C24" s="145"/>
      <c r="D24" s="145"/>
      <c r="E24" s="145"/>
      <c r="F24" s="142" t="s">
        <v>108</v>
      </c>
      <c r="G24" s="142"/>
      <c r="H24" s="149" t="s">
        <v>55</v>
      </c>
      <c r="I24" s="149"/>
      <c r="J24" s="74">
        <v>0</v>
      </c>
      <c r="K24" s="74">
        <v>0</v>
      </c>
      <c r="L24" s="74">
        <v>1</v>
      </c>
      <c r="M24" s="74">
        <v>0</v>
      </c>
      <c r="N24" s="189">
        <f>SUM(J24:M24)</f>
        <v>1</v>
      </c>
      <c r="O24" s="189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v>0</v>
      </c>
      <c r="K25" s="52">
        <v>0</v>
      </c>
      <c r="L25" s="52">
        <f t="shared" ref="L25" si="0">+L23/L24*100</f>
        <v>100</v>
      </c>
      <c r="M25" s="52">
        <v>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66" t="s">
        <v>3</v>
      </c>
      <c r="K6" s="123" t="s">
        <v>2</v>
      </c>
      <c r="L6" s="123"/>
      <c r="M6" s="123"/>
      <c r="N6" s="123"/>
      <c r="O6" s="66" t="s">
        <v>1</v>
      </c>
      <c r="P6" s="123" t="s">
        <v>2</v>
      </c>
      <c r="Q6" s="123"/>
      <c r="R6" s="3"/>
    </row>
    <row r="7" spans="1:18" s="33" customFormat="1" ht="95.25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70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70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8" s="4" customFormat="1" ht="36" customHeight="1">
      <c r="A12" s="134" t="s">
        <v>2</v>
      </c>
      <c r="B12" s="134"/>
      <c r="C12" s="134"/>
      <c r="D12" s="137" t="str">
        <f>+MIR!C27</f>
        <v>Porcentaje de cumplimiento de evaluación, diagnóstico y seguimiento a proyectos y obras verificadas.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68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141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63.75" customHeight="1">
      <c r="A14" s="134" t="s">
        <v>7</v>
      </c>
      <c r="B14" s="134"/>
      <c r="C14" s="134"/>
      <c r="D14" s="139" t="s">
        <v>102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68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+MIR!A27</f>
        <v>Actividad 5.5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+MIR!B27</f>
        <v>Evaluación, diagnóstico y seguimiento a proyectos y obras verificadas.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67" t="s">
        <v>31</v>
      </c>
      <c r="K22" s="67" t="s">
        <v>32</v>
      </c>
      <c r="L22" s="67" t="s">
        <v>33</v>
      </c>
      <c r="M22" s="67" t="s">
        <v>34</v>
      </c>
      <c r="N22" s="144"/>
      <c r="O22" s="144"/>
      <c r="P22" s="144"/>
      <c r="Q22" s="144"/>
    </row>
    <row r="23" spans="1:17" s="51" customFormat="1" ht="72" customHeight="1">
      <c r="A23" s="145" t="s">
        <v>103</v>
      </c>
      <c r="B23" s="145"/>
      <c r="C23" s="145"/>
      <c r="D23" s="145"/>
      <c r="E23" s="145"/>
      <c r="F23" s="142" t="s">
        <v>140</v>
      </c>
      <c r="G23" s="142"/>
      <c r="H23" s="149" t="s">
        <v>55</v>
      </c>
      <c r="I23" s="149"/>
      <c r="J23" s="74">
        <v>0</v>
      </c>
      <c r="K23" s="74">
        <v>0</v>
      </c>
      <c r="L23" s="74">
        <v>1</v>
      </c>
      <c r="M23" s="74">
        <v>0</v>
      </c>
      <c r="N23" s="189">
        <f>SUM(J23:M23)</f>
        <v>1</v>
      </c>
      <c r="O23" s="189"/>
      <c r="P23" s="149"/>
      <c r="Q23" s="149"/>
    </row>
    <row r="24" spans="1:17" s="51" customFormat="1" ht="87" customHeight="1">
      <c r="A24" s="145" t="s">
        <v>104</v>
      </c>
      <c r="B24" s="145"/>
      <c r="C24" s="145"/>
      <c r="D24" s="145"/>
      <c r="E24" s="145"/>
      <c r="F24" s="142" t="s">
        <v>140</v>
      </c>
      <c r="G24" s="142"/>
      <c r="H24" s="149" t="s">
        <v>55</v>
      </c>
      <c r="I24" s="149"/>
      <c r="J24" s="74">
        <v>0</v>
      </c>
      <c r="K24" s="74">
        <v>0</v>
      </c>
      <c r="L24" s="74">
        <v>1</v>
      </c>
      <c r="M24" s="74">
        <v>0</v>
      </c>
      <c r="N24" s="189">
        <f>SUM(J24:M24)</f>
        <v>1</v>
      </c>
      <c r="O24" s="189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v>0</v>
      </c>
      <c r="K25" s="52">
        <v>0</v>
      </c>
      <c r="L25" s="52">
        <f t="shared" ref="L25" si="0">+L23/L24*100</f>
        <v>100</v>
      </c>
      <c r="M25" s="52">
        <v>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16" t="s">
        <v>3</v>
      </c>
      <c r="K6" s="123" t="s">
        <v>2</v>
      </c>
      <c r="L6" s="123"/>
      <c r="M6" s="123"/>
      <c r="N6" s="123"/>
      <c r="O6" s="16" t="s">
        <v>1</v>
      </c>
      <c r="P6" s="123" t="s">
        <v>2</v>
      </c>
      <c r="Q6" s="123"/>
      <c r="R6" s="3"/>
    </row>
    <row r="7" spans="1:18" s="4" customFormat="1" ht="84.75" customHeight="1">
      <c r="A7" s="75" t="str">
        <f>+MIR!A5</f>
        <v>N/A</v>
      </c>
      <c r="B7" s="135" t="str">
        <f>+MIR!B5</f>
        <v>FONDO DE APORTACIONES PARA LA INFRAESTRUCTURA SOCIAL MUNICIPAL Y LAS DEMARCACIONES TERRITORIALES DEL DISTRITO FEDERAL</v>
      </c>
      <c r="C7" s="135"/>
      <c r="D7" s="135"/>
      <c r="E7" s="135"/>
      <c r="F7" s="135"/>
      <c r="G7" s="135"/>
      <c r="H7" s="135"/>
      <c r="I7" s="135"/>
      <c r="J7" s="65" t="str">
        <f>+MIR!E5</f>
        <v>2</v>
      </c>
      <c r="K7" s="136" t="str">
        <f>+MIR!F5</f>
        <v>Desarrollo urbano y crecimiento sustentable en infraestructura</v>
      </c>
      <c r="L7" s="136"/>
      <c r="M7" s="136"/>
      <c r="N7" s="136"/>
      <c r="O7" s="65">
        <v>8</v>
      </c>
      <c r="P7" s="136" t="str">
        <f>+MIR!K5</f>
        <v>Dirección General de Infraestructura Urbana y Ecología</v>
      </c>
      <c r="Q7" s="136"/>
    </row>
    <row r="8" spans="1:18" s="4" customFormat="1" ht="54.7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8" s="4" customFormat="1" ht="24.75" customHeight="1">
      <c r="A12" s="134" t="s">
        <v>2</v>
      </c>
      <c r="B12" s="134"/>
      <c r="C12" s="134"/>
      <c r="D12" s="137" t="str">
        <f>+MIR!C10</f>
        <v>Porcentaje de población beneficiada con obras de infraestructura social municipal.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7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208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51" customHeight="1">
      <c r="A14" s="134" t="s">
        <v>7</v>
      </c>
      <c r="B14" s="134"/>
      <c r="C14" s="134"/>
      <c r="D14" s="139" t="s">
        <v>209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1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49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17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52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+MIR!A10</f>
        <v>Fin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+MIR!B10</f>
        <v>Contribuir a disminuir la población en situación de pobreza mediante el combate al rezago en infraestructura social básica.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18" t="s">
        <v>31</v>
      </c>
      <c r="K22" s="18" t="s">
        <v>32</v>
      </c>
      <c r="L22" s="18" t="s">
        <v>33</v>
      </c>
      <c r="M22" s="18" t="s">
        <v>34</v>
      </c>
      <c r="N22" s="144"/>
      <c r="O22" s="144"/>
      <c r="P22" s="144"/>
      <c r="Q22" s="144"/>
    </row>
    <row r="23" spans="1:17" s="51" customFormat="1" ht="72.75" customHeight="1">
      <c r="A23" s="145" t="s">
        <v>210</v>
      </c>
      <c r="B23" s="145"/>
      <c r="C23" s="145"/>
      <c r="D23" s="145"/>
      <c r="E23" s="145"/>
      <c r="F23" s="142" t="s">
        <v>115</v>
      </c>
      <c r="G23" s="142"/>
      <c r="H23" s="146" t="s">
        <v>55</v>
      </c>
      <c r="I23" s="147"/>
      <c r="J23" s="84">
        <v>1574</v>
      </c>
      <c r="K23" s="84">
        <v>4200</v>
      </c>
      <c r="L23" s="84">
        <v>2625</v>
      </c>
      <c r="M23" s="84">
        <v>2100</v>
      </c>
      <c r="N23" s="148">
        <f>SUM(J23:M23)</f>
        <v>10499</v>
      </c>
      <c r="O23" s="148"/>
      <c r="P23" s="149"/>
      <c r="Q23" s="149"/>
    </row>
    <row r="24" spans="1:17" s="51" customFormat="1" ht="71.25" customHeight="1">
      <c r="A24" s="145" t="s">
        <v>157</v>
      </c>
      <c r="B24" s="145"/>
      <c r="C24" s="145"/>
      <c r="D24" s="145"/>
      <c r="E24" s="145"/>
      <c r="F24" s="142" t="s">
        <v>115</v>
      </c>
      <c r="G24" s="142"/>
      <c r="H24" s="146" t="s">
        <v>53</v>
      </c>
      <c r="I24" s="147"/>
      <c r="J24" s="84">
        <v>158046</v>
      </c>
      <c r="K24" s="84">
        <v>158046</v>
      </c>
      <c r="L24" s="84">
        <v>158046</v>
      </c>
      <c r="M24" s="84">
        <v>158046</v>
      </c>
      <c r="N24" s="148">
        <f>M24</f>
        <v>158046</v>
      </c>
      <c r="O24" s="148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f t="shared" ref="J25:L25" si="0">+K23/K24*100</f>
        <v>2.6574541589157588</v>
      </c>
      <c r="K25" s="52">
        <f t="shared" si="0"/>
        <v>1.6609088493223492</v>
      </c>
      <c r="L25" s="52">
        <f t="shared" si="0"/>
        <v>1.3287270794578794</v>
      </c>
      <c r="M25" s="52">
        <f>+N23/N24*100</f>
        <v>6.6430026701087028</v>
      </c>
      <c r="N25" s="154">
        <f>+N23/N24*100</f>
        <v>6.6430026701087028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0"/>
  <sheetViews>
    <sheetView showGridLines="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16" t="s">
        <v>3</v>
      </c>
      <c r="K6" s="123" t="s">
        <v>2</v>
      </c>
      <c r="L6" s="123"/>
      <c r="M6" s="123"/>
      <c r="N6" s="123"/>
      <c r="O6" s="16" t="s">
        <v>1</v>
      </c>
      <c r="P6" s="123" t="s">
        <v>2</v>
      </c>
      <c r="Q6" s="123"/>
      <c r="R6" s="3"/>
    </row>
    <row r="7" spans="1:18" s="4" customFormat="1" ht="85.5" customHeight="1">
      <c r="A7" s="75" t="str">
        <f>+MIR!A5</f>
        <v>N/A</v>
      </c>
      <c r="B7" s="135" t="str">
        <f>+MIR!B5</f>
        <v>FONDO DE APORTACIONES PARA LA INFRAESTRUCTURA SOCIAL MUNICIPAL Y LAS DEMARCACIONES TERRITORIALES DEL DISTRITO FEDERAL</v>
      </c>
      <c r="C7" s="135"/>
      <c r="D7" s="135"/>
      <c r="E7" s="135"/>
      <c r="F7" s="135"/>
      <c r="G7" s="135"/>
      <c r="H7" s="135"/>
      <c r="I7" s="135"/>
      <c r="J7" s="20" t="str">
        <f>+MIR!E5</f>
        <v>2</v>
      </c>
      <c r="K7" s="155" t="str">
        <f>+MIR!F5</f>
        <v>Desarrollo urbano y crecimiento sustentable en infraestructura</v>
      </c>
      <c r="L7" s="155"/>
      <c r="M7" s="155"/>
      <c r="N7" s="155"/>
      <c r="O7" s="20">
        <v>8</v>
      </c>
      <c r="P7" s="136" t="str">
        <f>+MIR!K5</f>
        <v>Dirección General de Infraestructura Urbana y Ecología</v>
      </c>
      <c r="Q7" s="136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8" s="4" customFormat="1" ht="24.75" customHeight="1">
      <c r="A12" s="134" t="s">
        <v>2</v>
      </c>
      <c r="B12" s="134"/>
      <c r="C12" s="134"/>
      <c r="D12" s="137" t="str">
        <f>+MIR!C11</f>
        <v>Porentaje de ejecución de obras públicas de infraestructura social en área urbana y rural.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7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211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50.25" customHeight="1">
      <c r="A14" s="134" t="s">
        <v>7</v>
      </c>
      <c r="B14" s="134"/>
      <c r="C14" s="134"/>
      <c r="D14" s="139" t="s">
        <v>188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40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49</v>
      </c>
      <c r="E15" s="137"/>
      <c r="F15" s="137"/>
      <c r="G15" s="137"/>
      <c r="H15" s="137"/>
      <c r="I15" s="137"/>
      <c r="J15" s="134" t="s">
        <v>19</v>
      </c>
      <c r="K15" s="134"/>
      <c r="L15" s="156"/>
      <c r="M15" s="156"/>
      <c r="N15" s="156"/>
      <c r="O15" s="156"/>
      <c r="P15" s="40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52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+MIR!A11</f>
        <v>Propósito = Programa P.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+MIR!B11</f>
        <v>Combatir el rezago en infraestructura social básica de la población en pobreza extrema, localidades con alto o muy alto nivel de rezago social y en las zonas de atención prioritaria.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18" t="s">
        <v>31</v>
      </c>
      <c r="K22" s="18" t="s">
        <v>32</v>
      </c>
      <c r="L22" s="18" t="s">
        <v>33</v>
      </c>
      <c r="M22" s="18" t="s">
        <v>34</v>
      </c>
      <c r="N22" s="144"/>
      <c r="O22" s="144"/>
      <c r="P22" s="144"/>
      <c r="Q22" s="144"/>
    </row>
    <row r="23" spans="1:17" s="51" customFormat="1" ht="75" customHeight="1">
      <c r="A23" s="145" t="s">
        <v>189</v>
      </c>
      <c r="B23" s="145"/>
      <c r="C23" s="145"/>
      <c r="D23" s="145"/>
      <c r="E23" s="145"/>
      <c r="F23" s="142" t="s">
        <v>105</v>
      </c>
      <c r="G23" s="142"/>
      <c r="H23" s="156" t="s">
        <v>55</v>
      </c>
      <c r="I23" s="156"/>
      <c r="J23" s="57">
        <v>12</v>
      </c>
      <c r="K23" s="57">
        <v>33</v>
      </c>
      <c r="L23" s="57">
        <v>20</v>
      </c>
      <c r="M23" s="57">
        <v>18</v>
      </c>
      <c r="N23" s="149">
        <f>SUM(J23:M23)</f>
        <v>83</v>
      </c>
      <c r="O23" s="149"/>
      <c r="P23" s="149"/>
      <c r="Q23" s="149"/>
    </row>
    <row r="24" spans="1:17" s="51" customFormat="1" ht="63.75" customHeight="1">
      <c r="A24" s="145" t="s">
        <v>190</v>
      </c>
      <c r="B24" s="145"/>
      <c r="C24" s="145"/>
      <c r="D24" s="145"/>
      <c r="E24" s="145"/>
      <c r="F24" s="142" t="s">
        <v>105</v>
      </c>
      <c r="G24" s="142"/>
      <c r="H24" s="156" t="s">
        <v>55</v>
      </c>
      <c r="I24" s="156"/>
      <c r="J24" s="57">
        <v>12</v>
      </c>
      <c r="K24" s="57">
        <v>33</v>
      </c>
      <c r="L24" s="57">
        <v>20</v>
      </c>
      <c r="M24" s="57">
        <v>18</v>
      </c>
      <c r="N24" s="149">
        <f>SUM(J24:M24)</f>
        <v>83</v>
      </c>
      <c r="O24" s="149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f>+J23/J24*100</f>
        <v>100</v>
      </c>
      <c r="K25" s="52">
        <f>+K23/K24*100</f>
        <v>100</v>
      </c>
      <c r="L25" s="52">
        <f>+L23/L24*100</f>
        <v>100</v>
      </c>
      <c r="M25" s="52">
        <f>+M23/M24*100</f>
        <v>100</v>
      </c>
      <c r="N25" s="157">
        <f>+N23/N24*100</f>
        <v>100</v>
      </c>
      <c r="O25" s="158" t="e">
        <f t="shared" ref="O25" si="0">+(O23-O24)/O24*100</f>
        <v>#DIV/0!</v>
      </c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16" t="s">
        <v>3</v>
      </c>
      <c r="K6" s="123" t="s">
        <v>2</v>
      </c>
      <c r="L6" s="123"/>
      <c r="M6" s="123"/>
      <c r="N6" s="123"/>
      <c r="O6" s="16" t="s">
        <v>1</v>
      </c>
      <c r="P6" s="123" t="s">
        <v>2</v>
      </c>
      <c r="Q6" s="123"/>
      <c r="R6" s="3"/>
    </row>
    <row r="7" spans="1:18" s="4" customFormat="1" ht="69.75" customHeight="1">
      <c r="A7" s="75" t="str">
        <f>+MIR!A5</f>
        <v>N/A</v>
      </c>
      <c r="B7" s="135" t="str">
        <f>+MIR!B5</f>
        <v>FONDO DE APORTACIONES PARA LA INFRAESTRUCTURA SOCIAL MUNICIPAL Y LAS DEMARCACIONES TERRITORIALES DEL DISTRITO FEDERAL</v>
      </c>
      <c r="C7" s="135"/>
      <c r="D7" s="135"/>
      <c r="E7" s="135"/>
      <c r="F7" s="135"/>
      <c r="G7" s="135"/>
      <c r="H7" s="135"/>
      <c r="I7" s="135"/>
      <c r="J7" s="20" t="str">
        <f>+MIR!E5</f>
        <v>2</v>
      </c>
      <c r="K7" s="155" t="str">
        <f>+MIR!F5</f>
        <v>Desarrollo urbano y crecimiento sustentable en infraestructura</v>
      </c>
      <c r="L7" s="155"/>
      <c r="M7" s="155"/>
      <c r="N7" s="155"/>
      <c r="O7" s="20">
        <v>8</v>
      </c>
      <c r="P7" s="136" t="str">
        <f>+MIR!K5</f>
        <v>Dirección General de Infraestructura Urbana y Ecología</v>
      </c>
      <c r="Q7" s="136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8" s="4" customFormat="1" ht="45.75" customHeight="1">
      <c r="A12" s="134" t="s">
        <v>2</v>
      </c>
      <c r="B12" s="134"/>
      <c r="C12" s="134"/>
      <c r="D12" s="137" t="str">
        <f>+MIR!C12</f>
        <v>Porcentaje de población beneficiada con cobertura de agua potable, alcantarillado, drenaje y/o letrinas.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7" t="s">
        <v>16</v>
      </c>
      <c r="Q12" s="13" t="s">
        <v>48</v>
      </c>
    </row>
    <row r="13" spans="1:18" s="4" customFormat="1" ht="36" customHeight="1">
      <c r="A13" s="159" t="s">
        <v>17</v>
      </c>
      <c r="B13" s="160"/>
      <c r="C13" s="161"/>
      <c r="D13" s="137" t="s">
        <v>114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48.75" customHeight="1">
      <c r="A14" s="159" t="s">
        <v>7</v>
      </c>
      <c r="B14" s="160"/>
      <c r="C14" s="161"/>
      <c r="D14" s="139" t="s">
        <v>186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40" t="s">
        <v>39</v>
      </c>
      <c r="Q14" s="13" t="s">
        <v>56</v>
      </c>
    </row>
    <row r="15" spans="1:18" s="4" customFormat="1" ht="33" customHeight="1">
      <c r="A15" s="159" t="s">
        <v>18</v>
      </c>
      <c r="B15" s="160"/>
      <c r="C15" s="161"/>
      <c r="D15" s="137" t="s">
        <v>58</v>
      </c>
      <c r="E15" s="137"/>
      <c r="F15" s="137"/>
      <c r="G15" s="137"/>
      <c r="H15" s="137"/>
      <c r="I15" s="137"/>
      <c r="J15" s="134" t="s">
        <v>19</v>
      </c>
      <c r="K15" s="134"/>
      <c r="L15" s="156" t="s">
        <v>50</v>
      </c>
      <c r="M15" s="156"/>
      <c r="N15" s="156"/>
      <c r="O15" s="156"/>
      <c r="P15" s="40" t="s">
        <v>20</v>
      </c>
      <c r="Q15" s="13" t="s">
        <v>51</v>
      </c>
    </row>
    <row r="16" spans="1:18" s="4" customFormat="1" ht="24" customHeight="1">
      <c r="A16" s="159" t="s">
        <v>21</v>
      </c>
      <c r="B16" s="160"/>
      <c r="C16" s="161"/>
      <c r="D16" s="139" t="s">
        <v>57</v>
      </c>
      <c r="E16" s="140"/>
      <c r="F16" s="140"/>
      <c r="G16" s="140"/>
      <c r="H16" s="140"/>
      <c r="I16" s="141"/>
      <c r="J16" s="159" t="s">
        <v>22</v>
      </c>
      <c r="K16" s="160"/>
      <c r="L16" s="160"/>
      <c r="M16" s="160"/>
      <c r="N16" s="160"/>
      <c r="O16" s="161"/>
      <c r="P16" s="139" t="s">
        <v>38</v>
      </c>
      <c r="Q16" s="141"/>
    </row>
    <row r="17" spans="1:17" s="4" customFormat="1" ht="42.75" customHeight="1">
      <c r="A17" s="159" t="s">
        <v>23</v>
      </c>
      <c r="B17" s="160"/>
      <c r="C17" s="161"/>
      <c r="D17" s="139" t="str">
        <f>+MIR!B12</f>
        <v>Agua potable, alcantarillado, drenaje y/o letrinas suministradas.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1"/>
    </row>
    <row r="18" spans="1:17" s="4" customFormat="1" ht="12" customHeight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</row>
    <row r="19" spans="1:17" ht="20.25" customHeight="1">
      <c r="A19" s="162" t="s">
        <v>24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4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65" t="s">
        <v>25</v>
      </c>
      <c r="B21" s="174"/>
      <c r="C21" s="174"/>
      <c r="D21" s="174"/>
      <c r="E21" s="166"/>
      <c r="F21" s="104" t="s">
        <v>26</v>
      </c>
      <c r="G21" s="106"/>
      <c r="H21" s="104" t="s">
        <v>27</v>
      </c>
      <c r="I21" s="106"/>
      <c r="J21" s="176" t="s">
        <v>28</v>
      </c>
      <c r="K21" s="177"/>
      <c r="L21" s="177"/>
      <c r="M21" s="178"/>
      <c r="N21" s="165" t="s">
        <v>29</v>
      </c>
      <c r="O21" s="166"/>
      <c r="P21" s="165" t="s">
        <v>30</v>
      </c>
      <c r="Q21" s="166"/>
    </row>
    <row r="22" spans="1:17" ht="29.25" customHeight="1">
      <c r="A22" s="167"/>
      <c r="B22" s="175"/>
      <c r="C22" s="175"/>
      <c r="D22" s="175"/>
      <c r="E22" s="168"/>
      <c r="F22" s="107"/>
      <c r="G22" s="109"/>
      <c r="H22" s="107"/>
      <c r="I22" s="109"/>
      <c r="J22" s="38" t="s">
        <v>31</v>
      </c>
      <c r="K22" s="38" t="s">
        <v>32</v>
      </c>
      <c r="L22" s="38" t="s">
        <v>33</v>
      </c>
      <c r="M22" s="38" t="s">
        <v>34</v>
      </c>
      <c r="N22" s="167"/>
      <c r="O22" s="168"/>
      <c r="P22" s="167"/>
      <c r="Q22" s="168"/>
    </row>
    <row r="23" spans="1:17" s="51" customFormat="1" ht="77.25" customHeight="1">
      <c r="A23" s="145" t="s">
        <v>187</v>
      </c>
      <c r="B23" s="145"/>
      <c r="C23" s="145"/>
      <c r="D23" s="145"/>
      <c r="E23" s="145"/>
      <c r="F23" s="169" t="s">
        <v>115</v>
      </c>
      <c r="G23" s="169"/>
      <c r="H23" s="169" t="s">
        <v>55</v>
      </c>
      <c r="I23" s="169"/>
      <c r="J23" s="84">
        <v>726</v>
      </c>
      <c r="K23" s="84">
        <v>1936</v>
      </c>
      <c r="L23" s="84">
        <v>1210</v>
      </c>
      <c r="M23" s="84">
        <v>968</v>
      </c>
      <c r="N23" s="170">
        <f>SUM(J23:M23)</f>
        <v>4840</v>
      </c>
      <c r="O23" s="171"/>
      <c r="P23" s="172"/>
      <c r="Q23" s="173"/>
    </row>
    <row r="24" spans="1:17" s="51" customFormat="1" ht="45" customHeight="1">
      <c r="A24" s="145" t="s">
        <v>157</v>
      </c>
      <c r="B24" s="145"/>
      <c r="C24" s="145"/>
      <c r="D24" s="145"/>
      <c r="E24" s="145"/>
      <c r="F24" s="169" t="s">
        <v>115</v>
      </c>
      <c r="G24" s="169"/>
      <c r="H24" s="142" t="s">
        <v>197</v>
      </c>
      <c r="I24" s="142"/>
      <c r="J24" s="84">
        <v>158046</v>
      </c>
      <c r="K24" s="84">
        <v>158046</v>
      </c>
      <c r="L24" s="84">
        <v>158046</v>
      </c>
      <c r="M24" s="84">
        <v>158046</v>
      </c>
      <c r="N24" s="170">
        <f>M24</f>
        <v>158046</v>
      </c>
      <c r="O24" s="171"/>
      <c r="P24" s="172" t="s">
        <v>196</v>
      </c>
      <c r="Q24" s="173"/>
    </row>
    <row r="25" spans="1:17" s="51" customFormat="1" ht="24.75" customHeight="1">
      <c r="A25" s="179" t="s">
        <v>54</v>
      </c>
      <c r="B25" s="180"/>
      <c r="C25" s="180"/>
      <c r="D25" s="180"/>
      <c r="E25" s="181"/>
      <c r="F25" s="172" t="s">
        <v>49</v>
      </c>
      <c r="G25" s="173"/>
      <c r="H25" s="172"/>
      <c r="I25" s="173"/>
      <c r="J25" s="52">
        <f t="shared" ref="J25:L25" si="0">+J23/J24*100</f>
        <v>0.45935993318400975</v>
      </c>
      <c r="K25" s="52">
        <f t="shared" si="0"/>
        <v>1.2249598218240259</v>
      </c>
      <c r="L25" s="52">
        <f t="shared" si="0"/>
        <v>0.76559988864001627</v>
      </c>
      <c r="M25" s="52">
        <f>+M23/M24*100</f>
        <v>0.61247991091201293</v>
      </c>
      <c r="N25" s="157">
        <f>+N23/N24*100</f>
        <v>3.0623995545600651</v>
      </c>
      <c r="O25" s="158"/>
      <c r="P25" s="172"/>
      <c r="Q25" s="173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16" t="s">
        <v>3</v>
      </c>
      <c r="K6" s="123" t="s">
        <v>2</v>
      </c>
      <c r="L6" s="123"/>
      <c r="M6" s="123"/>
      <c r="N6" s="123"/>
      <c r="O6" s="16" t="s">
        <v>1</v>
      </c>
      <c r="P6" s="123" t="s">
        <v>2</v>
      </c>
      <c r="Q6" s="123"/>
      <c r="R6" s="3"/>
    </row>
    <row r="7" spans="1:18" s="33" customFormat="1" ht="90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32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32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8" s="4" customFormat="1" ht="24.75" customHeight="1">
      <c r="A12" s="134" t="s">
        <v>2</v>
      </c>
      <c r="B12" s="134"/>
      <c r="C12" s="134"/>
      <c r="D12" s="137" t="str">
        <f>+MIR!C13</f>
        <v>Porcentaje de cumplimiento de construcción y/o ampliación de red hidraúlica.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7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182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45" customHeight="1">
      <c r="A14" s="134" t="s">
        <v>7</v>
      </c>
      <c r="B14" s="134"/>
      <c r="C14" s="134"/>
      <c r="D14" s="139" t="s">
        <v>183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1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17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+MIR!A13</f>
        <v>Actividad 1.1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+MIR!B13</f>
        <v>Construcción y/o ampliación de red hidraúlica.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18" t="s">
        <v>31</v>
      </c>
      <c r="K22" s="18" t="s">
        <v>32</v>
      </c>
      <c r="L22" s="18" t="s">
        <v>33</v>
      </c>
      <c r="M22" s="18" t="s">
        <v>34</v>
      </c>
      <c r="N22" s="144"/>
      <c r="O22" s="144"/>
      <c r="P22" s="144"/>
      <c r="Q22" s="144"/>
    </row>
    <row r="23" spans="1:17" s="51" customFormat="1" ht="69" customHeight="1">
      <c r="A23" s="145" t="s">
        <v>184</v>
      </c>
      <c r="B23" s="145"/>
      <c r="C23" s="145"/>
      <c r="D23" s="145"/>
      <c r="E23" s="145"/>
      <c r="F23" s="156" t="s">
        <v>178</v>
      </c>
      <c r="G23" s="156"/>
      <c r="H23" s="169" t="s">
        <v>55</v>
      </c>
      <c r="I23" s="169"/>
      <c r="J23" s="80">
        <v>502.87</v>
      </c>
      <c r="K23" s="80">
        <v>1341</v>
      </c>
      <c r="L23" s="80">
        <v>838.13</v>
      </c>
      <c r="M23" s="80">
        <v>670.51</v>
      </c>
      <c r="N23" s="185">
        <f>SUM(J23:M23)</f>
        <v>3352.51</v>
      </c>
      <c r="O23" s="186"/>
      <c r="P23" s="149"/>
      <c r="Q23" s="149"/>
    </row>
    <row r="24" spans="1:17" s="51" customFormat="1" ht="61.5" customHeight="1">
      <c r="A24" s="145" t="s">
        <v>185</v>
      </c>
      <c r="B24" s="145"/>
      <c r="C24" s="145"/>
      <c r="D24" s="145"/>
      <c r="E24" s="145"/>
      <c r="F24" s="156" t="s">
        <v>178</v>
      </c>
      <c r="G24" s="156"/>
      <c r="H24" s="169" t="s">
        <v>55</v>
      </c>
      <c r="I24" s="169"/>
      <c r="J24" s="80">
        <v>502.87</v>
      </c>
      <c r="K24" s="80">
        <v>1341</v>
      </c>
      <c r="L24" s="80">
        <v>838.13</v>
      </c>
      <c r="M24" s="80">
        <v>670.51</v>
      </c>
      <c r="N24" s="185">
        <f>SUM(J24:M24)</f>
        <v>3352.51</v>
      </c>
      <c r="O24" s="186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f>+J23/J24*100</f>
        <v>100</v>
      </c>
      <c r="K25" s="52">
        <f t="shared" ref="K25:M25" si="0">+K23/K24*100</f>
        <v>100</v>
      </c>
      <c r="L25" s="52">
        <f t="shared" si="0"/>
        <v>100</v>
      </c>
      <c r="M25" s="52">
        <f t="shared" si="0"/>
        <v>100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0"/>
  <sheetViews>
    <sheetView showGridLines="0" topLeftCell="A13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27" t="s">
        <v>3</v>
      </c>
      <c r="K6" s="123" t="s">
        <v>2</v>
      </c>
      <c r="L6" s="123"/>
      <c r="M6" s="123"/>
      <c r="N6" s="123"/>
      <c r="O6" s="27" t="s">
        <v>1</v>
      </c>
      <c r="P6" s="123" t="s">
        <v>2</v>
      </c>
      <c r="Q6" s="123"/>
      <c r="R6" s="3"/>
    </row>
    <row r="7" spans="1:18" s="33" customFormat="1" ht="96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32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32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43" customHeight="1">
      <c r="A12" s="134" t="s">
        <v>2</v>
      </c>
      <c r="B12" s="134"/>
      <c r="C12" s="134"/>
      <c r="D12" s="137" t="str">
        <f>+MIR!C14</f>
        <v>Porcentaje de cumplimiento de construcción y/o ampliación de red sanitaria.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28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176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42.65" customHeight="1">
      <c r="A14" s="134" t="s">
        <v>7</v>
      </c>
      <c r="B14" s="134"/>
      <c r="C14" s="134"/>
      <c r="D14" s="139" t="s">
        <v>177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8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28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+MIR!A14</f>
        <v>Actividad 1.2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+MIR!B14</f>
        <v>Construcción y/o ampliación de red sanitaria.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29" t="s">
        <v>31</v>
      </c>
      <c r="K22" s="29" t="s">
        <v>32</v>
      </c>
      <c r="L22" s="29" t="s">
        <v>33</v>
      </c>
      <c r="M22" s="29" t="s">
        <v>34</v>
      </c>
      <c r="N22" s="144"/>
      <c r="O22" s="144"/>
      <c r="P22" s="144"/>
      <c r="Q22" s="144"/>
    </row>
    <row r="23" spans="1:17" s="51" customFormat="1" ht="81.650000000000006" customHeight="1">
      <c r="A23" s="153" t="s">
        <v>180</v>
      </c>
      <c r="B23" s="153"/>
      <c r="C23" s="153"/>
      <c r="D23" s="153"/>
      <c r="E23" s="153"/>
      <c r="F23" s="156" t="s">
        <v>178</v>
      </c>
      <c r="G23" s="156"/>
      <c r="H23" s="169" t="s">
        <v>55</v>
      </c>
      <c r="I23" s="169"/>
      <c r="J23" s="80">
        <v>494</v>
      </c>
      <c r="K23" s="80">
        <v>1317.58</v>
      </c>
      <c r="L23" s="80">
        <v>823.49</v>
      </c>
      <c r="M23" s="80">
        <v>658.89</v>
      </c>
      <c r="N23" s="185">
        <f>SUM(J23:M23)</f>
        <v>3293.9599999999996</v>
      </c>
      <c r="O23" s="186"/>
      <c r="P23" s="149"/>
      <c r="Q23" s="149"/>
    </row>
    <row r="24" spans="1:17" s="51" customFormat="1" ht="78" customHeight="1">
      <c r="A24" s="153" t="s">
        <v>181</v>
      </c>
      <c r="B24" s="153"/>
      <c r="C24" s="153"/>
      <c r="D24" s="153"/>
      <c r="E24" s="153"/>
      <c r="F24" s="156" t="s">
        <v>178</v>
      </c>
      <c r="G24" s="156"/>
      <c r="H24" s="169" t="s">
        <v>55</v>
      </c>
      <c r="I24" s="169"/>
      <c r="J24" s="80">
        <v>494</v>
      </c>
      <c r="K24" s="80">
        <v>1317.58</v>
      </c>
      <c r="L24" s="80">
        <v>823.49</v>
      </c>
      <c r="M24" s="80">
        <v>658.89</v>
      </c>
      <c r="N24" s="185">
        <f>SUM(J24:M24)</f>
        <v>3293.9599999999996</v>
      </c>
      <c r="O24" s="186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f>+J23/J24*100</f>
        <v>100</v>
      </c>
      <c r="K25" s="52">
        <f t="shared" ref="K25:M25" si="0">+K23/K24*100</f>
        <v>100</v>
      </c>
      <c r="L25" s="52">
        <f t="shared" si="0"/>
        <v>100</v>
      </c>
      <c r="M25" s="52">
        <f t="shared" si="0"/>
        <v>100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6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16" t="s">
        <v>3</v>
      </c>
      <c r="K6" s="123" t="s">
        <v>2</v>
      </c>
      <c r="L6" s="123"/>
      <c r="M6" s="123"/>
      <c r="N6" s="123"/>
      <c r="O6" s="16" t="s">
        <v>1</v>
      </c>
      <c r="P6" s="123" t="s">
        <v>2</v>
      </c>
      <c r="Q6" s="123"/>
      <c r="R6" s="3"/>
    </row>
    <row r="7" spans="1:18" s="4" customFormat="1" ht="81" customHeight="1">
      <c r="A7" s="75" t="str">
        <f>+MIR!A5</f>
        <v>N/A</v>
      </c>
      <c r="B7" s="135" t="str">
        <f>+MIR!B5</f>
        <v>FONDO DE APORTACIONES PARA LA INFRAESTRUCTURA SOCIAL MUNICIPAL Y LAS DEMARCACIONES TERRITORIALES DEL DISTRITO FEDERAL</v>
      </c>
      <c r="C7" s="135"/>
      <c r="D7" s="135"/>
      <c r="E7" s="135"/>
      <c r="F7" s="135"/>
      <c r="G7" s="135"/>
      <c r="H7" s="135"/>
      <c r="I7" s="135"/>
      <c r="J7" s="20" t="str">
        <f>+MIR!E5</f>
        <v>2</v>
      </c>
      <c r="K7" s="155" t="str">
        <f>+MIR!F5</f>
        <v>Desarrollo urbano y crecimiento sustentable en infraestructura</v>
      </c>
      <c r="L7" s="155"/>
      <c r="M7" s="155"/>
      <c r="N7" s="155"/>
      <c r="O7" s="20">
        <v>8</v>
      </c>
      <c r="P7" s="136" t="str">
        <f>+MIR!K5</f>
        <v>Dirección General de Infraestructura Urbana y Ecología</v>
      </c>
      <c r="Q7" s="136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8" s="4" customFormat="1" ht="45" customHeight="1">
      <c r="A12" s="134" t="s">
        <v>2</v>
      </c>
      <c r="B12" s="134"/>
      <c r="C12" s="134"/>
      <c r="D12" s="137" t="str">
        <f>+MIR!C15</f>
        <v>Porcentaje de población beneficiada con cobertura de vialidades pavimentadas con concreto hidráulico.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7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116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50.15" customHeight="1">
      <c r="A14" s="134" t="s">
        <v>7</v>
      </c>
      <c r="B14" s="134"/>
      <c r="C14" s="134"/>
      <c r="D14" s="139" t="s">
        <v>170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40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58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17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">
        <v>37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+MIR!B15</f>
        <v>Colonias pobres urbanizadas.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9" t="s">
        <v>24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18" t="s">
        <v>31</v>
      </c>
      <c r="K22" s="18" t="s">
        <v>32</v>
      </c>
      <c r="L22" s="18" t="s">
        <v>33</v>
      </c>
      <c r="M22" s="18" t="s">
        <v>34</v>
      </c>
      <c r="N22" s="144"/>
      <c r="O22" s="144"/>
      <c r="P22" s="144"/>
      <c r="Q22" s="144"/>
    </row>
    <row r="23" spans="1:17" s="51" customFormat="1" ht="66" customHeight="1">
      <c r="A23" s="145" t="s">
        <v>171</v>
      </c>
      <c r="B23" s="145"/>
      <c r="C23" s="145"/>
      <c r="D23" s="145"/>
      <c r="E23" s="145"/>
      <c r="F23" s="169" t="s">
        <v>115</v>
      </c>
      <c r="G23" s="169"/>
      <c r="H23" s="146" t="s">
        <v>55</v>
      </c>
      <c r="I23" s="147"/>
      <c r="J23" s="84">
        <v>685</v>
      </c>
      <c r="K23" s="84">
        <v>1828</v>
      </c>
      <c r="L23" s="84">
        <v>1142</v>
      </c>
      <c r="M23" s="84">
        <v>915</v>
      </c>
      <c r="N23" s="148">
        <f>SUM(J23:M23)</f>
        <v>4570</v>
      </c>
      <c r="O23" s="148"/>
      <c r="P23" s="149"/>
      <c r="Q23" s="149"/>
    </row>
    <row r="24" spans="1:17" s="51" customFormat="1" ht="69" customHeight="1">
      <c r="A24" s="145" t="s">
        <v>157</v>
      </c>
      <c r="B24" s="145"/>
      <c r="C24" s="145"/>
      <c r="D24" s="145"/>
      <c r="E24" s="145"/>
      <c r="F24" s="169" t="s">
        <v>115</v>
      </c>
      <c r="G24" s="169"/>
      <c r="H24" s="142" t="s">
        <v>53</v>
      </c>
      <c r="I24" s="142"/>
      <c r="J24" s="84">
        <v>158046</v>
      </c>
      <c r="K24" s="84">
        <v>158046</v>
      </c>
      <c r="L24" s="84">
        <v>158046</v>
      </c>
      <c r="M24" s="84">
        <v>158046</v>
      </c>
      <c r="N24" s="170">
        <f>M24</f>
        <v>158046</v>
      </c>
      <c r="O24" s="171"/>
      <c r="P24" s="172"/>
      <c r="Q24" s="173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85">
        <f>(J23/J24)*100</f>
        <v>0.43341811877554637</v>
      </c>
      <c r="K25" s="85">
        <f t="shared" ref="K25:L25" si="0">(K23/K24)*100</f>
        <v>1.1566252863090491</v>
      </c>
      <c r="L25" s="85">
        <f t="shared" si="0"/>
        <v>0.72257444035280871</v>
      </c>
      <c r="M25" s="85">
        <f>(M23/M24)*100</f>
        <v>0.57894537033521887</v>
      </c>
      <c r="N25" s="185">
        <f>(N23/N24)*100</f>
        <v>2.891563215772623</v>
      </c>
      <c r="O25" s="186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27" t="s">
        <v>3</v>
      </c>
      <c r="K6" s="123" t="s">
        <v>2</v>
      </c>
      <c r="L6" s="123"/>
      <c r="M6" s="123"/>
      <c r="N6" s="123"/>
      <c r="O6" s="27" t="s">
        <v>1</v>
      </c>
      <c r="P6" s="123" t="s">
        <v>2</v>
      </c>
      <c r="Q6" s="123"/>
      <c r="R6" s="3"/>
    </row>
    <row r="7" spans="1:18" s="33" customFormat="1" ht="87.75" customHeight="1">
      <c r="A7" s="76" t="str">
        <f>+MIR!A5</f>
        <v>N/A</v>
      </c>
      <c r="B7" s="182" t="str">
        <f>+MIR!B5</f>
        <v>FONDO DE APORTACIONES PARA LA INFRAESTRUCTURA SOCIAL MUNICIPAL Y LAS DEMARCACIONES TERRITORIALES DEL DISTRITO FEDERAL</v>
      </c>
      <c r="C7" s="182"/>
      <c r="D7" s="182"/>
      <c r="E7" s="182"/>
      <c r="F7" s="182"/>
      <c r="G7" s="182"/>
      <c r="H7" s="182"/>
      <c r="I7" s="182"/>
      <c r="J7" s="32" t="str">
        <f>+MIR!E5</f>
        <v>2</v>
      </c>
      <c r="K7" s="183" t="str">
        <f>+MIR!F5</f>
        <v>Desarrollo urbano y crecimiento sustentable en infraestructura</v>
      </c>
      <c r="L7" s="183"/>
      <c r="M7" s="183"/>
      <c r="N7" s="183"/>
      <c r="O7" s="32">
        <v>8</v>
      </c>
      <c r="P7" s="184" t="str">
        <f>+MIR!K5</f>
        <v>Dirección General de Infraestructura Urbana y Ecología</v>
      </c>
      <c r="Q7" s="184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s="4" customFormat="1" ht="24.75" customHeight="1">
      <c r="A12" s="134" t="s">
        <v>2</v>
      </c>
      <c r="B12" s="134"/>
      <c r="C12" s="134"/>
      <c r="D12" s="137" t="str">
        <f>+MIR!C16</f>
        <v>Porcentaje de cumplimiento de pavimentación de vialidades con concreto hidraúlico.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28" t="s">
        <v>16</v>
      </c>
      <c r="Q12" s="13" t="s">
        <v>48</v>
      </c>
    </row>
    <row r="13" spans="1:18" s="4" customFormat="1" ht="36" customHeight="1">
      <c r="A13" s="159" t="s">
        <v>17</v>
      </c>
      <c r="B13" s="160"/>
      <c r="C13" s="161"/>
      <c r="D13" s="139" t="s">
        <v>169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1"/>
    </row>
    <row r="14" spans="1:18" s="4" customFormat="1" ht="51" customHeight="1">
      <c r="A14" s="159" t="s">
        <v>7</v>
      </c>
      <c r="B14" s="160"/>
      <c r="C14" s="161"/>
      <c r="D14" s="139" t="s">
        <v>88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8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59</v>
      </c>
      <c r="E15" s="137"/>
      <c r="F15" s="137"/>
      <c r="G15" s="137"/>
      <c r="H15" s="137"/>
      <c r="I15" s="137"/>
      <c r="J15" s="134" t="s">
        <v>19</v>
      </c>
      <c r="K15" s="134"/>
      <c r="L15" s="142" t="s">
        <v>50</v>
      </c>
      <c r="M15" s="142"/>
      <c r="N15" s="142"/>
      <c r="O15" s="142"/>
      <c r="P15" s="28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tr">
        <f>+MIR!A16</f>
        <v>Actividad 2.1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+MIR!B16</f>
        <v>Pavimentación de vialidades con concreto hidraúlico.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29" t="s">
        <v>31</v>
      </c>
      <c r="K22" s="29" t="s">
        <v>32</v>
      </c>
      <c r="L22" s="29" t="s">
        <v>33</v>
      </c>
      <c r="M22" s="29" t="s">
        <v>34</v>
      </c>
      <c r="N22" s="144"/>
      <c r="O22" s="144"/>
      <c r="P22" s="144"/>
      <c r="Q22" s="144"/>
    </row>
    <row r="23" spans="1:17" s="51" customFormat="1" ht="46.5" customHeight="1">
      <c r="A23" s="145" t="s">
        <v>89</v>
      </c>
      <c r="B23" s="145"/>
      <c r="C23" s="145"/>
      <c r="D23" s="145"/>
      <c r="E23" s="145"/>
      <c r="F23" s="156" t="s">
        <v>179</v>
      </c>
      <c r="G23" s="156"/>
      <c r="H23" s="146" t="s">
        <v>55</v>
      </c>
      <c r="I23" s="147"/>
      <c r="J23" s="79">
        <v>4061.94</v>
      </c>
      <c r="K23" s="79">
        <v>10831.85</v>
      </c>
      <c r="L23" s="79">
        <v>6769.91</v>
      </c>
      <c r="M23" s="79">
        <v>5415.94</v>
      </c>
      <c r="N23" s="187">
        <f>SUM(J23:M23)</f>
        <v>27079.64</v>
      </c>
      <c r="O23" s="187"/>
      <c r="P23" s="149"/>
      <c r="Q23" s="149"/>
    </row>
    <row r="24" spans="1:17" s="51" customFormat="1" ht="57.65" customHeight="1">
      <c r="A24" s="145" t="s">
        <v>90</v>
      </c>
      <c r="B24" s="145"/>
      <c r="C24" s="145"/>
      <c r="D24" s="145"/>
      <c r="E24" s="145"/>
      <c r="F24" s="156" t="s">
        <v>179</v>
      </c>
      <c r="G24" s="156"/>
      <c r="H24" s="146" t="s">
        <v>55</v>
      </c>
      <c r="I24" s="147"/>
      <c r="J24" s="79">
        <v>4061.94</v>
      </c>
      <c r="K24" s="79">
        <v>10831.85</v>
      </c>
      <c r="L24" s="79">
        <v>6769.91</v>
      </c>
      <c r="M24" s="79">
        <v>5415.94</v>
      </c>
      <c r="N24" s="187">
        <f>SUM(J24:M24)</f>
        <v>27079.64</v>
      </c>
      <c r="O24" s="187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f>+J23/J24*100</f>
        <v>100</v>
      </c>
      <c r="K25" s="52">
        <f t="shared" ref="K25:M25" si="0">+K23/K24*100</f>
        <v>100</v>
      </c>
      <c r="L25" s="52">
        <f t="shared" si="0"/>
        <v>100</v>
      </c>
      <c r="M25" s="52">
        <f t="shared" si="0"/>
        <v>100</v>
      </c>
      <c r="N25" s="154">
        <v>100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59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0"/>
  <sheetViews>
    <sheetView showGridLines="0" topLeftCell="A10" zoomScale="60" zoomScaleNormal="60" workbookViewId="0">
      <selection activeCell="B3" sqref="B3:D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1" t="s">
        <v>214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>
      <c r="A2" s="3"/>
      <c r="B2" s="3"/>
      <c r="C2" s="132"/>
      <c r="D2" s="132"/>
      <c r="E2" s="132"/>
      <c r="F2" s="132"/>
      <c r="G2" s="13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133" t="s">
        <v>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"/>
    </row>
    <row r="4" spans="1:18" s="4" customFormat="1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"/>
    </row>
    <row r="5" spans="1:18" s="4" customFormat="1" ht="24.75" customHeight="1">
      <c r="A5" s="123" t="s">
        <v>1</v>
      </c>
      <c r="B5" s="123" t="s">
        <v>213</v>
      </c>
      <c r="C5" s="123"/>
      <c r="D5" s="123"/>
      <c r="E5" s="123"/>
      <c r="F5" s="123"/>
      <c r="G5" s="123"/>
      <c r="H5" s="123"/>
      <c r="I5" s="123"/>
      <c r="J5" s="123" t="s">
        <v>10</v>
      </c>
      <c r="K5" s="123"/>
      <c r="L5" s="123"/>
      <c r="M5" s="123"/>
      <c r="N5" s="123"/>
      <c r="O5" s="123" t="s">
        <v>9</v>
      </c>
      <c r="P5" s="123"/>
      <c r="Q5" s="123"/>
      <c r="R5" s="3"/>
    </row>
    <row r="6" spans="1:18" s="4" customFormat="1" ht="18.75" customHeight="1">
      <c r="A6" s="123"/>
      <c r="B6" s="123"/>
      <c r="C6" s="123"/>
      <c r="D6" s="123"/>
      <c r="E6" s="123"/>
      <c r="F6" s="123"/>
      <c r="G6" s="123"/>
      <c r="H6" s="123"/>
      <c r="I6" s="123"/>
      <c r="J6" s="22" t="s">
        <v>3</v>
      </c>
      <c r="K6" s="123" t="s">
        <v>2</v>
      </c>
      <c r="L6" s="123"/>
      <c r="M6" s="123"/>
      <c r="N6" s="123"/>
      <c r="O6" s="22" t="s">
        <v>1</v>
      </c>
      <c r="P6" s="123" t="s">
        <v>2</v>
      </c>
      <c r="Q6" s="123"/>
      <c r="R6" s="3"/>
    </row>
    <row r="7" spans="1:18" s="4" customFormat="1" ht="87.75" customHeight="1">
      <c r="A7" s="75" t="str">
        <f>+MIR!A5</f>
        <v>N/A</v>
      </c>
      <c r="B7" s="135" t="str">
        <f>+MIR!B5</f>
        <v>FONDO DE APORTACIONES PARA LA INFRAESTRUCTURA SOCIAL MUNICIPAL Y LAS DEMARCACIONES TERRITORIALES DEL DISTRITO FEDERAL</v>
      </c>
      <c r="C7" s="135"/>
      <c r="D7" s="135"/>
      <c r="E7" s="135"/>
      <c r="F7" s="135"/>
      <c r="G7" s="135"/>
      <c r="H7" s="135"/>
      <c r="I7" s="135"/>
      <c r="J7" s="24" t="str">
        <f>+MIR!E5</f>
        <v>2</v>
      </c>
      <c r="K7" s="155" t="str">
        <f>+MIR!F5</f>
        <v>Desarrollo urbano y crecimiento sustentable en infraestructura</v>
      </c>
      <c r="L7" s="155"/>
      <c r="M7" s="155"/>
      <c r="N7" s="155"/>
      <c r="O7" s="24">
        <v>8</v>
      </c>
      <c r="P7" s="136" t="str">
        <f>+MIR!K5</f>
        <v>Dirección General de Infraestructura Urbana y Ecología</v>
      </c>
      <c r="Q7" s="136"/>
    </row>
    <row r="8" spans="1:18" s="4" customFormat="1" ht="41.25" customHeight="1">
      <c r="A8" s="123" t="s">
        <v>14</v>
      </c>
      <c r="B8" s="123"/>
      <c r="C8" s="123"/>
      <c r="D8" s="123"/>
      <c r="E8" s="123"/>
      <c r="F8" s="137" t="str">
        <f>+MIR!C6</f>
        <v>Mejorar las condiciones de vida de la población en pobreza extrema, localidades con alto o muy alto nivel de rezago social y zonas de atención prioritaria del municipio mediante el financiamiento de obras, acciones sociales básicas e inversiones.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1:18" s="4" customFormat="1" ht="18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pans="1:18" s="4" customFormat="1" ht="21" customHeight="1">
      <c r="A10" s="123" t="s">
        <v>15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8" s="4" customFormat="1" ht="13.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>
      <c r="A12" s="134" t="s">
        <v>2</v>
      </c>
      <c r="B12" s="134"/>
      <c r="C12" s="134"/>
      <c r="D12" s="137" t="str">
        <f>+MIR!C17</f>
        <v>Porcentaje de población beneficiada con cobertura de electrificación en zonas rurales y colonias pobres.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23" t="s">
        <v>16</v>
      </c>
      <c r="Q12" s="13" t="s">
        <v>48</v>
      </c>
    </row>
    <row r="13" spans="1:18" s="4" customFormat="1" ht="36" customHeight="1">
      <c r="A13" s="134" t="s">
        <v>17</v>
      </c>
      <c r="B13" s="134"/>
      <c r="C13" s="134"/>
      <c r="D13" s="137" t="s">
        <v>117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1:18" s="4" customFormat="1" ht="43.5" customHeight="1">
      <c r="A14" s="134" t="s">
        <v>7</v>
      </c>
      <c r="B14" s="134"/>
      <c r="C14" s="134"/>
      <c r="D14" s="139" t="s">
        <v>167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40" t="s">
        <v>39</v>
      </c>
      <c r="Q14" s="13" t="s">
        <v>56</v>
      </c>
    </row>
    <row r="15" spans="1:18" s="4" customFormat="1" ht="33" customHeight="1">
      <c r="A15" s="134" t="s">
        <v>18</v>
      </c>
      <c r="B15" s="134"/>
      <c r="C15" s="134"/>
      <c r="D15" s="137" t="s">
        <v>58</v>
      </c>
      <c r="E15" s="137"/>
      <c r="F15" s="137"/>
      <c r="G15" s="137"/>
      <c r="H15" s="137"/>
      <c r="I15" s="137"/>
      <c r="J15" s="134" t="s">
        <v>19</v>
      </c>
      <c r="K15" s="134"/>
      <c r="L15" s="156" t="s">
        <v>50</v>
      </c>
      <c r="M15" s="156"/>
      <c r="N15" s="156"/>
      <c r="O15" s="156"/>
      <c r="P15" s="40" t="s">
        <v>20</v>
      </c>
      <c r="Q15" s="13" t="s">
        <v>51</v>
      </c>
    </row>
    <row r="16" spans="1:18" s="4" customFormat="1" ht="24" customHeight="1">
      <c r="A16" s="134" t="s">
        <v>21</v>
      </c>
      <c r="B16" s="134"/>
      <c r="C16" s="134"/>
      <c r="D16" s="137" t="s">
        <v>57</v>
      </c>
      <c r="E16" s="137"/>
      <c r="F16" s="137"/>
      <c r="G16" s="137"/>
      <c r="H16" s="137"/>
      <c r="I16" s="137"/>
      <c r="J16" s="134" t="s">
        <v>22</v>
      </c>
      <c r="K16" s="134"/>
      <c r="L16" s="134"/>
      <c r="M16" s="134"/>
      <c r="N16" s="134"/>
      <c r="O16" s="134"/>
      <c r="P16" s="137" t="s">
        <v>46</v>
      </c>
      <c r="Q16" s="137"/>
    </row>
    <row r="17" spans="1:17" s="4" customFormat="1" ht="42.75" customHeight="1">
      <c r="A17" s="134" t="s">
        <v>23</v>
      </c>
      <c r="B17" s="134"/>
      <c r="C17" s="134"/>
      <c r="D17" s="137" t="str">
        <f>+MIR!B17</f>
        <v xml:space="preserve">Zonas rurales y colonias pobres electrificadas. 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1:17" s="4" customFormat="1" ht="12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</row>
    <row r="19" spans="1:17" ht="20.25" customHeight="1">
      <c r="A19" s="143" t="s">
        <v>24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17" s="8" customFormat="1" ht="10.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30" customHeight="1">
      <c r="A21" s="144" t="s">
        <v>25</v>
      </c>
      <c r="B21" s="144"/>
      <c r="C21" s="144"/>
      <c r="D21" s="144"/>
      <c r="E21" s="144"/>
      <c r="F21" s="123" t="s">
        <v>26</v>
      </c>
      <c r="G21" s="123"/>
      <c r="H21" s="123" t="s">
        <v>27</v>
      </c>
      <c r="I21" s="123"/>
      <c r="J21" s="144" t="s">
        <v>28</v>
      </c>
      <c r="K21" s="144"/>
      <c r="L21" s="144"/>
      <c r="M21" s="144"/>
      <c r="N21" s="144" t="s">
        <v>29</v>
      </c>
      <c r="O21" s="144"/>
      <c r="P21" s="144" t="s">
        <v>30</v>
      </c>
      <c r="Q21" s="144"/>
    </row>
    <row r="22" spans="1:17" ht="29.25" customHeight="1">
      <c r="A22" s="144"/>
      <c r="B22" s="144"/>
      <c r="C22" s="144"/>
      <c r="D22" s="144"/>
      <c r="E22" s="144"/>
      <c r="F22" s="123"/>
      <c r="G22" s="123"/>
      <c r="H22" s="123"/>
      <c r="I22" s="123"/>
      <c r="J22" s="26" t="s">
        <v>31</v>
      </c>
      <c r="K22" s="26" t="s">
        <v>32</v>
      </c>
      <c r="L22" s="26" t="s">
        <v>33</v>
      </c>
      <c r="M22" s="26" t="s">
        <v>34</v>
      </c>
      <c r="N22" s="144"/>
      <c r="O22" s="144"/>
      <c r="P22" s="144"/>
      <c r="Q22" s="144"/>
    </row>
    <row r="23" spans="1:17" s="51" customFormat="1" ht="76.5" customHeight="1">
      <c r="A23" s="145" t="s">
        <v>168</v>
      </c>
      <c r="B23" s="145"/>
      <c r="C23" s="145"/>
      <c r="D23" s="145"/>
      <c r="E23" s="145"/>
      <c r="F23" s="169" t="s">
        <v>115</v>
      </c>
      <c r="G23" s="169"/>
      <c r="H23" s="169" t="s">
        <v>55</v>
      </c>
      <c r="I23" s="169"/>
      <c r="J23" s="57">
        <v>42</v>
      </c>
      <c r="K23" s="57">
        <v>112</v>
      </c>
      <c r="L23" s="57">
        <v>70</v>
      </c>
      <c r="M23" s="57">
        <v>56</v>
      </c>
      <c r="N23" s="149">
        <f>SUM(J23:M23)</f>
        <v>280</v>
      </c>
      <c r="O23" s="149"/>
      <c r="P23" s="149"/>
      <c r="Q23" s="149"/>
    </row>
    <row r="24" spans="1:17" s="51" customFormat="1" ht="61.5" customHeight="1">
      <c r="A24" s="145" t="s">
        <v>157</v>
      </c>
      <c r="B24" s="145"/>
      <c r="C24" s="145"/>
      <c r="D24" s="145"/>
      <c r="E24" s="145"/>
      <c r="F24" s="169" t="s">
        <v>115</v>
      </c>
      <c r="G24" s="169"/>
      <c r="H24" s="156" t="s">
        <v>53</v>
      </c>
      <c r="I24" s="156"/>
      <c r="J24" s="84">
        <v>158046</v>
      </c>
      <c r="K24" s="84">
        <v>158046</v>
      </c>
      <c r="L24" s="84">
        <v>158046</v>
      </c>
      <c r="M24" s="84">
        <v>158046</v>
      </c>
      <c r="N24" s="148">
        <f>M24</f>
        <v>158046</v>
      </c>
      <c r="O24" s="149"/>
      <c r="P24" s="149"/>
      <c r="Q24" s="149"/>
    </row>
    <row r="25" spans="1:17" s="51" customFormat="1" ht="24.75" customHeight="1">
      <c r="A25" s="153" t="s">
        <v>54</v>
      </c>
      <c r="B25" s="153"/>
      <c r="C25" s="153"/>
      <c r="D25" s="153"/>
      <c r="E25" s="153"/>
      <c r="F25" s="149" t="s">
        <v>49</v>
      </c>
      <c r="G25" s="149"/>
      <c r="H25" s="149"/>
      <c r="I25" s="149"/>
      <c r="J25" s="52">
        <f t="shared" ref="J25:L25" si="0">+J23/J24*100</f>
        <v>2.6574541589157584E-2</v>
      </c>
      <c r="K25" s="52">
        <f t="shared" si="0"/>
        <v>7.0865444237753566E-2</v>
      </c>
      <c r="L25" s="52">
        <f t="shared" si="0"/>
        <v>4.4290902648595976E-2</v>
      </c>
      <c r="M25" s="52">
        <f t="shared" ref="M25" si="1">+M23/M24*100</f>
        <v>3.5432722118876783E-2</v>
      </c>
      <c r="N25" s="154">
        <f>+N23/N24*100</f>
        <v>0.1771636105943839</v>
      </c>
      <c r="O25" s="154"/>
      <c r="P25" s="149"/>
      <c r="Q25" s="149"/>
    </row>
    <row r="26" spans="1:17" ht="18.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8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18.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8.5">
      <c r="A29" s="15"/>
      <c r="B29" s="15"/>
      <c r="C29" s="15"/>
      <c r="D29" s="15"/>
      <c r="E29" s="15"/>
      <c r="F29" s="150" t="s">
        <v>11</v>
      </c>
      <c r="G29" s="150"/>
      <c r="H29" s="150"/>
      <c r="I29" s="15"/>
      <c r="J29" s="15"/>
      <c r="K29" s="15"/>
      <c r="L29" s="15"/>
      <c r="M29" s="15"/>
      <c r="N29" s="15"/>
      <c r="O29" s="150" t="s">
        <v>12</v>
      </c>
      <c r="P29" s="150"/>
      <c r="Q29" s="15"/>
    </row>
    <row r="30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>
      <c r="A32" s="8"/>
      <c r="B32" s="8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s="8"/>
      <c r="B33" s="8"/>
      <c r="C33" s="8"/>
      <c r="D33" s="7"/>
      <c r="E33" s="7"/>
      <c r="F33" s="7"/>
      <c r="G33" s="7"/>
      <c r="H33" s="7"/>
      <c r="I33" s="7"/>
      <c r="J33" s="8"/>
      <c r="K33" s="8"/>
      <c r="L33" s="8"/>
      <c r="M33" s="8"/>
      <c r="N33" s="8"/>
      <c r="O33" s="7"/>
      <c r="P33" s="7"/>
      <c r="Q33" s="8"/>
    </row>
    <row r="34" spans="1:17" ht="15.5">
      <c r="A34" s="8"/>
      <c r="B34" s="8"/>
      <c r="C34" s="8"/>
      <c r="D34" s="8"/>
      <c r="E34" s="8"/>
      <c r="F34" s="151"/>
      <c r="G34" s="152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B36" s="1"/>
      <c r="C36" s="9"/>
      <c r="D36" s="9"/>
      <c r="E36" s="9"/>
      <c r="F36" s="9"/>
      <c r="G36" s="9"/>
      <c r="H36" s="9"/>
      <c r="I36" s="9"/>
      <c r="J36" s="9"/>
      <c r="K36" s="9"/>
      <c r="L36" s="1"/>
      <c r="M36" s="1"/>
    </row>
    <row r="37" spans="1:17" ht="18.5"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"/>
      <c r="M37" s="1"/>
    </row>
    <row r="38" spans="1:17"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</row>
    <row r="39" spans="1:17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58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H29"/>
    <mergeCell ref="O29:P29"/>
    <mergeCell ref="F34:G34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63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38</vt:i4>
      </vt:variant>
    </vt:vector>
  </HeadingPairs>
  <TitlesOfParts>
    <vt:vector size="57" baseType="lpstr">
      <vt:lpstr>MIR</vt:lpstr>
      <vt:lpstr>FIN</vt:lpstr>
      <vt:lpstr>PROPOSITO</vt:lpstr>
      <vt:lpstr>COMPONENTE 1</vt:lpstr>
      <vt:lpstr>ACT 1.1</vt:lpstr>
      <vt:lpstr>ACT 1.2</vt:lpstr>
      <vt:lpstr>COMPONENTE 2</vt:lpstr>
      <vt:lpstr>ACT 2.1</vt:lpstr>
      <vt:lpstr>COMPONENTE 3</vt:lpstr>
      <vt:lpstr>ACT 3.1</vt:lpstr>
      <vt:lpstr>COMPONENTE 4</vt:lpstr>
      <vt:lpstr>ACT 4.1</vt:lpstr>
      <vt:lpstr>ACT 4.2</vt:lpstr>
      <vt:lpstr>COMPONENTE 5</vt:lpstr>
      <vt:lpstr>ACT 5.1</vt:lpstr>
      <vt:lpstr>ACT 5.2</vt:lpstr>
      <vt:lpstr>ACT 5.3</vt:lpstr>
      <vt:lpstr>ACT 5.4</vt:lpstr>
      <vt:lpstr>ACT 5.5</vt:lpstr>
      <vt:lpstr>'ACT 1.1'!Área_de_impresión</vt:lpstr>
      <vt:lpstr>'ACT 1.2'!Área_de_impresión</vt:lpstr>
      <vt:lpstr>'ACT 2.1'!Área_de_impresión</vt:lpstr>
      <vt:lpstr>'ACT 3.1'!Área_de_impresión</vt:lpstr>
      <vt:lpstr>'ACT 4.1'!Área_de_impresión</vt:lpstr>
      <vt:lpstr>'ACT 4.2'!Área_de_impresión</vt:lpstr>
      <vt:lpstr>'ACT 5.1'!Área_de_impresión</vt:lpstr>
      <vt:lpstr>'ACT 5.2'!Área_de_impresión</vt:lpstr>
      <vt:lpstr>'ACT 5.3'!Área_de_impresión</vt:lpstr>
      <vt:lpstr>'ACT 5.4'!Área_de_impresión</vt:lpstr>
      <vt:lpstr>'ACT 5.5'!Área_de_impresión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'COMPONENTE 5'!Área_de_impresión</vt:lpstr>
      <vt:lpstr>FIN!Área_de_impresión</vt:lpstr>
      <vt:lpstr>MIR!Área_de_impresión</vt:lpstr>
      <vt:lpstr>PROPOSITO!Área_de_impresión</vt:lpstr>
      <vt:lpstr>'ACT 1.1'!Títulos_a_imprimir</vt:lpstr>
      <vt:lpstr>'ACT 1.2'!Títulos_a_imprimir</vt:lpstr>
      <vt:lpstr>'ACT 2.1'!Títulos_a_imprimir</vt:lpstr>
      <vt:lpstr>'ACT 3.1'!Títulos_a_imprimir</vt:lpstr>
      <vt:lpstr>'ACT 4.1'!Títulos_a_imprimir</vt:lpstr>
      <vt:lpstr>'ACT 4.2'!Títulos_a_imprimir</vt:lpstr>
      <vt:lpstr>'ACT 5.1'!Títulos_a_imprimir</vt:lpstr>
      <vt:lpstr>'ACT 5.2'!Títulos_a_imprimir</vt:lpstr>
      <vt:lpstr>'ACT 5.3'!Títulos_a_imprimir</vt:lpstr>
      <vt:lpstr>'ACT 5.4'!Títulos_a_imprimir</vt:lpstr>
      <vt:lpstr>'ACT 5.5'!Títulos_a_imprimir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'COMPONENTE 5'!Títulos_a_imprimir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2020-05-04T15:59:48Z</cp:lastPrinted>
  <dcterms:created xsi:type="dcterms:W3CDTF">2016-07-11T17:29:21Z</dcterms:created>
  <dcterms:modified xsi:type="dcterms:W3CDTF">2020-12-22T20:43:36Z</dcterms:modified>
</cp:coreProperties>
</file>